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435"/>
  </bookViews>
  <sheets>
    <sheet name="Հավելված 1" sheetId="1" r:id="rId1"/>
  </sheets>
  <calcPr calcId="124519"/>
</workbook>
</file>

<file path=xl/calcChain.xml><?xml version="1.0" encoding="utf-8"?>
<calcChain xmlns="http://schemas.openxmlformats.org/spreadsheetml/2006/main">
  <c r="C65" i="1"/>
  <c r="C66"/>
  <c r="C67"/>
  <c r="C68"/>
  <c r="C69"/>
  <c r="C70"/>
  <c r="C72"/>
  <c r="C73"/>
  <c r="C74"/>
  <c r="E63"/>
  <c r="E20"/>
  <c r="E21"/>
  <c r="E23"/>
  <c r="E24"/>
  <c r="E26"/>
  <c r="E27"/>
  <c r="E28"/>
  <c r="E29"/>
  <c r="E30"/>
  <c r="E31"/>
  <c r="E32"/>
  <c r="E33"/>
  <c r="E34"/>
  <c r="E35"/>
  <c r="E36"/>
  <c r="E38"/>
  <c r="E39"/>
  <c r="E41"/>
  <c r="E42"/>
  <c r="E43"/>
  <c r="E44"/>
  <c r="E45"/>
  <c r="E46"/>
  <c r="E49"/>
  <c r="E51"/>
  <c r="E53"/>
  <c r="E54"/>
  <c r="E55"/>
  <c r="E56"/>
  <c r="E57"/>
  <c r="E58"/>
  <c r="E59"/>
  <c r="E60"/>
  <c r="E61"/>
  <c r="E62"/>
  <c r="C26"/>
  <c r="C20"/>
  <c r="C21"/>
  <c r="C23"/>
  <c r="C24"/>
  <c r="C25"/>
  <c r="C27"/>
  <c r="C28"/>
  <c r="C29"/>
  <c r="C30"/>
  <c r="C31"/>
  <c r="C32"/>
  <c r="C33"/>
  <c r="C34"/>
  <c r="C35"/>
  <c r="C36"/>
  <c r="C37"/>
  <c r="C38"/>
  <c r="C39"/>
  <c r="C41"/>
  <c r="C42"/>
  <c r="C43"/>
  <c r="C44"/>
  <c r="C45"/>
  <c r="C46"/>
  <c r="C49"/>
  <c r="C50"/>
  <c r="C51"/>
  <c r="C52"/>
  <c r="C53"/>
  <c r="C54"/>
  <c r="C55"/>
  <c r="C56"/>
  <c r="C57"/>
  <c r="C58"/>
  <c r="C59"/>
  <c r="C60"/>
  <c r="C61"/>
  <c r="C62"/>
  <c r="C63"/>
  <c r="D19"/>
  <c r="D71"/>
  <c r="D64" s="1"/>
  <c r="D22"/>
  <c r="B22"/>
  <c r="C22" s="1"/>
  <c r="E22" l="1"/>
  <c r="D40"/>
  <c r="B40"/>
  <c r="C40" s="1"/>
  <c r="B48"/>
  <c r="D48"/>
  <c r="D37"/>
  <c r="E37" s="1"/>
  <c r="B19"/>
  <c r="C19" s="1"/>
  <c r="B71"/>
  <c r="B64" l="1"/>
  <c r="C71"/>
  <c r="E19"/>
  <c r="E40"/>
  <c r="D47"/>
  <c r="E48"/>
  <c r="B47"/>
  <c r="C47" s="1"/>
  <c r="C48"/>
  <c r="D17"/>
  <c r="D18"/>
  <c r="E18" s="1"/>
  <c r="B18"/>
  <c r="C18" s="1"/>
  <c r="B17"/>
  <c r="C17" s="1"/>
  <c r="C64" l="1"/>
  <c r="E64"/>
  <c r="D75"/>
  <c r="E17"/>
  <c r="E47"/>
  <c r="B75"/>
  <c r="C75" s="1"/>
  <c r="E75" l="1"/>
</calcChain>
</file>

<file path=xl/sharedStrings.xml><?xml version="1.0" encoding="utf-8"?>
<sst xmlns="http://schemas.openxmlformats.org/spreadsheetml/2006/main" count="75" uniqueCount="74">
  <si>
    <t>ºÏ³ÙáõïÝ»ñÇ ³Ýí³ÝáõÙÁ</t>
  </si>
  <si>
    <t>տարեկան     պլան</t>
  </si>
  <si>
    <t>փաստացի</t>
  </si>
  <si>
    <t xml:space="preserve">                Ñ³½. ¹ñ³Ù</t>
  </si>
  <si>
    <t>ì³ñã³Ï³Ý Ù³ë</t>
  </si>
  <si>
    <t>ÀÝ¹³Ù»ÝÁ Ñ³ñÏ»ñ ¨ ïáõñù»ñ</t>
  </si>
  <si>
    <t>1. Ð³ñÏ³ÛÇÝ »³ÏÙáõïÝ»ñ ³Û¹ ÃíáõÙ`</t>
  </si>
  <si>
    <t>2. î»Õ³Ï³Ý ïáõñù»ñ ³Û¹ ÃíáõÙ`</t>
  </si>
  <si>
    <t>³)  Ð³Ù³ÛÝùÇ ï³ñ³ÍùáõÙ Ýáñ ß»Ýù»ñÇ, ßÇÝáõÃÛáõÝÝ»ñÇ (Ý»ñ³éÛ³É áã ÑÇÙÝ³Ï³Ý) ßÇÝ³ñ³ñáõÃÛáõÝ (ï»Õ³¹ñÙ³Ý) ÃáõÛÉïíáõÃÛ³Ý Ñ³Ù³ñ,  áñÇó`</t>
  </si>
  <si>
    <t xml:space="preserve">³³)  ÐÇÙÝական ßÇÝáõÃÛáõÝ. Ñ³Ù³ñ  </t>
  </si>
  <si>
    <t>³µ)  àã ÑÇÙÝ³Ï³Ý ßÇÝáõÃÛáõÝÝ»ñÇ Ñ³Ù³ñ</t>
  </si>
  <si>
    <t xml:space="preserve">µ) Ð³Ù³ÛÝùÇ í³ñã³Ï³Ý ï³ñ³ÍùáõÙ ß»Ýù»ñÇ, ßÇÝáõÃ, ù³Õ³ù³ßÇÝ³Ï³Ý ³ÛÉ ûµÛ»ÏïÝ»ñÇ í»ñ³Ï³éáõóÙ³Ý, áõÅ»Õ³óÙ³Ý, í»ñ³Ï³Ý·Ù³Ý,³ñ¹Ç³Ï³Ý³óÙ³Ý  ³ßË³ï³ÝùÝ»ñ (µ³ó³éáõÃÛ³Ùµ ÐÐ ûñ»Ýë¹ñáõÃÛ³Ùµ ë³ÑÙ³Ýí³Í`  ßÇÝ³ñ³ñáõÃÛ³Ý ÃáõÛÉïíáõÃÛáõÝ  ãå³Ñ³ÝçíáÕ ¹»åù»ñÇ) Ï³ï³ñ»Éáõ ÃáõÛÉïíáõÃÛ³Ý Ñ³Ù³ñ  </t>
  </si>
  <si>
    <t>­</t>
  </si>
  <si>
    <t xml:space="preserve">·) Ð³Ù³ÛÝùÇ í³ñã³Ï³Ý ï³ñ³ÍùáõÙ ß»Ýù»ñÇ, ßÇÝáõÃ, ù³Õ³ù³ßÇÝ³Ï³Ý ³ÛÉ ûµÛ»ÏïÝ»ñÇ ù³Ý¹Ù³Ý ÃáõÛÉïíáõÃÛ³Ý Ñ³Ù³ñ  </t>
  </si>
  <si>
    <t xml:space="preserve">   3.  ä»ï³Ï³Ý ïáõñù»ñ ³Û¹ ÃíáõÙ`</t>
  </si>
  <si>
    <t xml:space="preserve">³) ø³Õ³ù³óÇ³Ï³Ý ³Ïï»ñ ·ñ³Ýó»Éáõ, ¹ñ³Ýó Ù³ëÇÝ ù³Õ³ù³óÇÝ»ñÇÝ ÏñÏÝ³ÏÇ íÏ³Û³Ï³ÝÝ»ñ, ù³Õ³ù³óÇ³Ï³Ý Ï³óáõÃÛ³Ý ³Ïï»ñáõÙ Ï³ï³ñí³Í ·ñ³éáõÙÝ»ñáõÙ ÷á÷áËáõÃÛáõÝÝ»ñ,Éñ³óáõÙÝ»ñ, áõÕÕáõÙÝ»ñ Ï³ï³ñ»Éáõ ¨ í»ñ³Ï³Ý·ÝÙ³Ý Ï³å³Ïó íÏ³Û³Ï³ÝÝ»ñ ï³Éáõ Ñ³Ù³ñ  </t>
  </si>
  <si>
    <t xml:space="preserve">µ) Üáï³ñ³Ï³Ý ·ñ³ë»ÝÛ³ÏÝ»ñÇ ÏáÕÙÇó Ýáï³ñ³Ï³Ý Í³é³ÛáõÃÛáõÝÝ»ñ Ï³ï³ñ»Éáõ,Ýáï³ñ³Ï³Ý Ï³ñ·áí í³í»ñ³óí³Í ÷³ëï³ÃÕÃ»ñÇ ÏñÏÝûñÇÝ³ÏÝ»ñ  ï³Éáõ, Ýßí³Í Ù³ñÙÇÝÝ»ñÇ ÏáÕÙÇó ·áñÍ³ñùÝ»ñÇ Ý³Ë³·Í»ñ ¨ ¹ÇÙáõÙÝ»ñ Ï³½Ù»Éáõ,÷³ëï³ÃÕÃ»ñÇ å³ï×»Ý»ñ Ñ³Ý»Éáõ ¨ ¹ñ³ÝóÇó ù³Õí³ÍùÝ»ñ ï³Éáõ Ñ³Ù³ñ  </t>
  </si>
  <si>
    <t xml:space="preserve">   4. ä³ßïáÝ³Ï³Ý ¹ñ³Ù³ßÝáñÑÝ»ñ ³Û¹ ÃíáõÙ`</t>
  </si>
  <si>
    <t xml:space="preserve">³) ä»ï³Ï³Ý µÛáõç»Çó ýÇÝ³Ýë³Ï³Ý Ñ³Ù³Ñ³ñÃ»óÙ³Ý ëÏ½µáõÝùáí ïñ³Ù³¹ñíáÕ ¹áï³óÇ³Ý»ñ  </t>
  </si>
  <si>
    <t>բ)Ընթացիկ դրամաշնորհ</t>
  </si>
  <si>
    <t xml:space="preserve">գ) սուբվենցիա </t>
  </si>
  <si>
    <t xml:space="preserve">դ) օտարերկրյա պետություններից տրվող տրանսֆերներ  </t>
  </si>
  <si>
    <t xml:space="preserve">ե)պետ. բյուջեից տրամադրվող այլ դոտացիա </t>
  </si>
  <si>
    <t xml:space="preserve">   5. ²ÛÉ »Ï³ÙáõïÝ»ñ ³Û¹ ÃíáõÙ`</t>
  </si>
  <si>
    <t>5.1  ¶áõÛùÇ í³ñÓ³Ï³ÉáõÃÛáõÝÇó »Ï³ÙáõïÝ»ñ ³Û¹ ÃíáõÙ`</t>
  </si>
  <si>
    <t xml:space="preserve">³) Ð³Ù³ÛÝùÇ ë»÷³Ï³ÝáõÃÛáõÝ Ñ³Ù³ñíáÕ ÑáÕ»ñÇ í³ñÓ³Ï³ÉáõÃÛ³Ý í³ñÓ³í×³ñÝ»ñ  </t>
  </si>
  <si>
    <t xml:space="preserve">µ) Ð³Ù³ÛÝùÇ í³ñã³Ï³Ý ï³ñ³ÍùáõÙ ·ïÝíáÕ å»ïáõÃÛ³Ý ¨ Ñ³Ù³ÛÝùÇ ë»÷³Ï³ÝáõÃÛ³ÝÁ å³ïÏ³ÝáÕ ÑáÕ³Ù³ë»ñÇ Ï³éáõó³å.  Çñ³íáõÝùÇ  ¹ÇÙ³ó ·³ÝÓíáÕ í³ñÓ³í×³ñÝ»ñ  </t>
  </si>
  <si>
    <t xml:space="preserve">·) ²ÛÉ ·áõÛùÇ í³ñÓ³Ï³ÉáõթյունÇó Ùáõïù»ñ </t>
  </si>
  <si>
    <t xml:space="preserve">5.2 ì³ñã³Ï³Ý  ·³ÝÓáõÙÝ»ñ ³Û¹ ÃíáõÙ` </t>
  </si>
  <si>
    <t xml:space="preserve">5.3 ì³ñã³Ï³Ý Çñ³í³Ë³ËïáõÙÝ»ñÇ Ñ³Ù³ñ ï»Õ³Ï³Ý ÇÝùÝ³Ï³é³í³ñÙ³Ý Ù³ñÙÇÝÝ»ñÇ  ÏáÕÙÇó å³ï³ëË³Ý³ïíáõÃÛ³Ý ÙÇçáóÝ»ñÇ ÏÇñ³éáõÙÇó »Ï³ÙáõïÝ»ñ  </t>
  </si>
  <si>
    <t xml:space="preserve">5.4 úñ»Ýùáí ¨ Çñ³í³Ï³Ý ³ÛÉ ³Ïï»ñáí ë³ÑÙ³Ýí³Í` Ñ³Ù³ÛÝùÇ µÛáõç»Ç Ùáõïù³·ñÙ³Ý »ÝÃ³Ï³ ³ÛÉ »Ï³ÙáõïÝ»ñ  (աղբահանություն)  </t>
  </si>
  <si>
    <t xml:space="preserve">³) øԿԱԳԲ  Í³é³ÛáõÃÛ³Ý Ñ³Ù³ñ  </t>
  </si>
  <si>
    <t>Ֆոնդային մաս</t>
  </si>
  <si>
    <t>9. ä³ßïáÝ³Ï³Ý ¹ñ³Ù³ßÝáñÑÝ»ñ ³Û¹ ÃíáõÙ`</t>
  </si>
  <si>
    <t>10.  ¶áõÛùÇ  ûï³ñáõÙÇó Ùáõïù»ñ, ³Û¹ ÃíáõÙ`</t>
  </si>
  <si>
    <t xml:space="preserve">³) ÑáÕÇ ûï³ñáõÙÇ ó Ùáõïù»ñ </t>
  </si>
  <si>
    <t xml:space="preserve">µ) ³ÛÉ ·áõÛùÇ ûï³ñáõÙÇó Ùáõïù»ñ </t>
  </si>
  <si>
    <r>
      <t xml:space="preserve">11. </t>
    </r>
    <r>
      <rPr>
        <sz val="9"/>
        <color theme="1"/>
        <rFont val="Sylfaen"/>
        <family val="1"/>
        <charset val="204"/>
      </rPr>
      <t>Վարչ</t>
    </r>
    <r>
      <rPr>
        <sz val="9"/>
        <color theme="1"/>
        <rFont val="Arial Armenian"/>
        <family val="2"/>
      </rPr>
      <t>. բ</t>
    </r>
    <r>
      <rPr>
        <sz val="9"/>
        <color theme="1"/>
        <rFont val="Sylfaen"/>
        <family val="1"/>
        <charset val="204"/>
      </rPr>
      <t>յուջեի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Sylfaen"/>
        <family val="1"/>
        <charset val="204"/>
      </rPr>
      <t>պահուստ</t>
    </r>
    <r>
      <rPr>
        <sz val="9"/>
        <color theme="1"/>
        <rFont val="Arial Armenian"/>
        <family val="2"/>
      </rPr>
      <t xml:space="preserve">. </t>
    </r>
    <r>
      <rPr>
        <sz val="9"/>
        <color theme="1"/>
        <rFont val="Sylfaen"/>
        <family val="1"/>
        <charset val="204"/>
      </rPr>
      <t>ֆոնդից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Sylfaen"/>
        <family val="1"/>
        <charset val="204"/>
      </rPr>
      <t>հատկացում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Sylfaen"/>
        <family val="1"/>
        <charset val="204"/>
      </rPr>
      <t>ֆոնդային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Sylfaen"/>
        <family val="1"/>
        <charset val="204"/>
      </rPr>
      <t>բյուջե</t>
    </r>
  </si>
  <si>
    <r>
      <t>12.</t>
    </r>
    <r>
      <rPr>
        <i/>
        <sz val="9"/>
        <color theme="1"/>
        <rFont val="Arial LatArm"/>
        <family val="2"/>
      </rPr>
      <t xml:space="preserve"> î³ñ»ëÏ½µÇ ³½³ï ÙÝ³óáñ¹, ³Û¹ ÃíáõÙ`</t>
    </r>
  </si>
  <si>
    <t xml:space="preserve">³) ì³ñã³Ï³Ý Ù³ë </t>
  </si>
  <si>
    <t xml:space="preserve">µ)  üáÝ¹³ÛÇÝ Ù³ë         </t>
  </si>
  <si>
    <t>ÀÜ¸²ØºÜÀ  ºÎ²ØàôîÜºð</t>
  </si>
  <si>
    <t>³) անշարժ գույքի հարկ/ ÑáÕÇ Ñ³ñÏ,շին,հարկ/</t>
  </si>
  <si>
    <r>
      <t>ա</t>
    </r>
    <r>
      <rPr>
        <sz val="10"/>
        <color theme="1"/>
        <rFont val="Arial LatArm"/>
        <family val="2"/>
      </rPr>
      <t>.</t>
    </r>
    <r>
      <rPr>
        <sz val="8"/>
        <color theme="1"/>
        <rFont val="Arial LatArm"/>
        <family val="2"/>
      </rPr>
      <t xml:space="preserve"> ä»ï³Ï³Ý µÛáõç»Çó Ï³åÇï³É Í³Ëë»ñÇ ýÇÝ³Ýë³íáñÙ³Ý Ýå³ï³Ï³ÛÇÝ Ñ³ïÏ³óáõÙÝ»ñ (ëáõµí»ÝóÇ³Ý»ñ) նախորդ տարվա պարտք</t>
    </r>
  </si>
  <si>
    <t>µ)  ·áõÛù³Ñ³ñÏ փոխադրամիջոցներից</t>
  </si>
  <si>
    <t>ՀԱՎԵԼՎԱԾ 1</t>
  </si>
  <si>
    <t>թիվ   -----      որոշման</t>
  </si>
  <si>
    <t>Արարատի մարզի Վեդի համայնքի</t>
  </si>
  <si>
    <t>Համայնքի  ղեկավար՝                                   Գ.Սարգսյան</t>
  </si>
  <si>
    <t>0</t>
  </si>
  <si>
    <t>6. Տեղական վճարներ համայնքի ենթ. նախադպրոցական  հաստատություններից օգտվողներից գանձվող ծնողական վճարներ</t>
  </si>
  <si>
    <t>7.  Տեղական վճարներ համայնքի ենթ. արտադպրոցական հաստատություններից օգտվողներից գանձվող ծնողական վճարներ</t>
  </si>
  <si>
    <t>³) î»Õ³Ï³Ý í×³ñÝ»ñ/աճուրդ, շին ավարտը փաստ.վճ/</t>
  </si>
  <si>
    <t xml:space="preserve">ե) Ð³Ù³ÛÝùÇ ï³ñ³ÍùáõÙ  µ³óûÃÛ³ í³×³éù Ï³½Ù³Ï»ñå»Éáõ ÃáõÛÉïíáõÃÛ³Ý Ñ³Ù³ñ </t>
  </si>
  <si>
    <t xml:space="preserve">զ) Ð³Ù³ÛÝùÇ ï³ñ³ÍùáõÙ Ñ»ÕáõÏ í³é»ÉÇùÇ, ï»Ë. Ñ»ÕáõÏÝ»ñÇ, Ñ»ÕáõÏ³óí³Í ·³½»ñÇ Ù³Ýñ³Í³Ë ³é¨ïñÇ Ï»ï»ñáõÙ Ñ»ÕáõÏ í³é»ÉÇùÇ, ï»Ë. Ñ»ÕáõÏÝ»ñÇ, Ñ»ÕáõÏ³óí³Í ·³½»ñÇ í³×³éùÇ ÃáõÛÉïíáõÃÛ³Ý Ñ³Ù³ñ </t>
  </si>
  <si>
    <t xml:space="preserve">է) Ð³Ù³ÛÝùÇ ï³ñ³ÍùáõÙ ³é¨ïñÇ, Ñ³Ýñ. ëÝÝ¹Ç,½í³ñ×³ÝùÇ, ß³ÑáõÙáí  Ë³Õ»ñÇ ¨ íÇ×³Ï³Ë³Õ Ï³½Ù³Ï»ñå. ûµÛ»ÏïÝ»ñÁ, µ³ÕÝÇùÝ»ñÁ (ë³áõÝ³Ý»ñÁ) Ë³Õ³ïÝ»ñÁ Å³ÙÁ 24.00Çó Ñ»ïá ³ßË. ÃáõÛÉïí. Ñ³Ùար </t>
  </si>
  <si>
    <t>ը) Ð³Ù³ÛÝùÇ ï³ñ³ÍùáõÙ ³ñï³ùÇÝ ·áí³½¹ ï»Õ³¹ñ»Éáõ ÃáõÛÉïíáõÃ Ñ³Ù³ñ</t>
  </si>
  <si>
    <t xml:space="preserve">թ)  Հանրային սննդի կազմակերպում  </t>
  </si>
  <si>
    <t>ի)տեխնիկական հեղուկների վաճառքի. թույլտվութ.</t>
  </si>
  <si>
    <t>բ/բազմաբնակարան շենքերի զբղեցրած տարածքների սպասարկման վճար</t>
  </si>
  <si>
    <t xml:space="preserve">դ) Ð³Ù³ÛÝùÇ ï³ñ³ÍùáõÙ  ոգելից խմիչքների  ³ñï³¹ñ³ÝùÇ í³×³éùÇ Ñ³Ù³ñ ·³ÝÓíáÕ ï»Õ.ïáõñù </t>
  </si>
  <si>
    <t xml:space="preserve">դ) Ð³Ù³ÛÝùÇ ï³ñ³ÍùáõÙ  ÍË³ËáïÇ  խմիչքների  ³ñï³¹ñ³ÝùÇ í³×³éùÇ Ñ³Ù³ñ ·³ÝÓíáÕ ï»Õ.ïáõñù </t>
  </si>
  <si>
    <t>ժ) համայնքի անվանումը ֆիրմային անվանումներում օգտագործելու թույլտվության համար համար</t>
  </si>
  <si>
    <r>
      <t>գ)</t>
    </r>
    <r>
      <rPr>
        <sz val="8"/>
        <color theme="1"/>
        <rFont val="Sylfaen"/>
        <family val="1"/>
        <charset val="204"/>
      </rPr>
      <t>ջրի վարձավճար</t>
    </r>
  </si>
  <si>
    <r>
      <t xml:space="preserve">գ) </t>
    </r>
    <r>
      <rPr>
        <sz val="8"/>
        <color theme="1"/>
        <rFont val="Sylfaen"/>
        <family val="1"/>
        <charset val="204"/>
      </rPr>
      <t>այլ եկամուտներ</t>
    </r>
  </si>
  <si>
    <t>13. նվիրատվություն համայնքներին</t>
  </si>
  <si>
    <r>
      <t>ՎԵԴԻ ՀԱՄԱՅՆՔԻ 2023 ԹՎԱԿԱՆԻ   ´ÚàôæºÆ  ԱՌԱՋԻՆ ԵՌԱՄՍՅԱԿԻ ºÎ²ØàôîÜº</t>
    </r>
    <r>
      <rPr>
        <b/>
        <sz val="12"/>
        <color theme="1"/>
        <rFont val="Sylfaen"/>
        <family val="1"/>
        <charset val="204"/>
      </rPr>
      <t>ՐԻ</t>
    </r>
    <r>
      <rPr>
        <b/>
        <sz val="12"/>
        <color theme="1"/>
        <rFont val="Arial LatArm"/>
        <family val="2"/>
      </rPr>
      <t xml:space="preserve"> </t>
    </r>
    <r>
      <rPr>
        <b/>
        <sz val="12"/>
        <color theme="1"/>
        <rFont val="Sylfaen"/>
        <family val="1"/>
        <charset val="204"/>
      </rPr>
      <t>ԿԱՏԱՐՈՂԱԿԱՆԸ</t>
    </r>
  </si>
  <si>
    <t>8. Համայքի տարածքում շին. ավարտը փաստագրելու վճար</t>
  </si>
  <si>
    <t>9. ä»ï.ÏáÕÙÇó ï»Õ³Ï³Ý ÇÝùÝ³Ï³é³í³ñÙ³Ý Ù³ñÙÇÝÝ»ñÇÝ å³ïíÇñ³Ïí³Í ÉÇ³½áñáõÃÛáõÝÝ»ñÇ Çñ³Ï³Ý³óÙ³Ý Í³Ëë»ñÇ ýÇÝ³Ýë³íáñÙ³Ý Ñ³Ù³ñ å»ï³Ï³Ý µÛáõç»Çó ëï³óíáÕ ÙÇçáóÝ»ñ, áñÇó`</t>
  </si>
  <si>
    <t>կատ. % տարեկան պլանի նկատմամբ</t>
  </si>
  <si>
    <t xml:space="preserve"> գ)Ընթացիկ դրամաշնորհ</t>
  </si>
  <si>
    <t>ավագանու 2023թվականի մայիսի   ---- ի</t>
  </si>
  <si>
    <t>Հ³ßí»ïáõ Å³Ù³Ý³Ï³ßñç³Ý 3 ամիս                     / 1-ին եռամսյակ /</t>
  </si>
  <si>
    <t>Առաջին եռամսյակ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</si>
</sst>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charset val="204"/>
      <scheme val="minor"/>
    </font>
    <font>
      <sz val="10"/>
      <color theme="1"/>
      <name val="Arial LatArm"/>
      <family val="2"/>
    </font>
    <font>
      <sz val="10"/>
      <color theme="1"/>
      <name val="Sylfaen"/>
      <family val="1"/>
      <charset val="204"/>
    </font>
    <font>
      <sz val="9"/>
      <color theme="1"/>
      <name val="Arial LatArm"/>
      <family val="2"/>
    </font>
    <font>
      <sz val="11"/>
      <color theme="1"/>
      <name val="Arial LatArm"/>
      <family val="2"/>
    </font>
    <font>
      <sz val="8"/>
      <color theme="1"/>
      <name val="Arial LatArm"/>
      <family val="2"/>
    </font>
    <font>
      <sz val="11"/>
      <color rgb="FF000000"/>
      <name val="Calibri"/>
      <family val="2"/>
      <charset val="204"/>
    </font>
    <font>
      <i/>
      <sz val="9"/>
      <color theme="1"/>
      <name val="Arial LatArm"/>
      <family val="2"/>
    </font>
    <font>
      <sz val="9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sz val="9"/>
      <color theme="1"/>
      <name val="Arial Armenian"/>
      <family val="2"/>
    </font>
    <font>
      <i/>
      <sz val="9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Arial LatArm"/>
      <family val="2"/>
    </font>
    <font>
      <b/>
      <sz val="10"/>
      <color theme="1"/>
      <name val="Arial LatArm"/>
      <family val="2"/>
    </font>
    <font>
      <b/>
      <sz val="11"/>
      <color rgb="FF000000"/>
      <name val="Arial LatArm"/>
      <family val="2"/>
    </font>
    <font>
      <sz val="10"/>
      <name val="Arial"/>
      <family val="2"/>
      <charset val="204"/>
    </font>
    <font>
      <sz val="10"/>
      <name val="Arial Armenian"/>
      <family val="2"/>
    </font>
    <font>
      <b/>
      <sz val="12"/>
      <color theme="1"/>
      <name val="Arial LatArm"/>
      <family val="2"/>
    </font>
    <font>
      <b/>
      <sz val="12"/>
      <color theme="1"/>
      <name val="Sylfae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9"/>
      <color rgb="FF000000"/>
      <name val="Arial LatArm"/>
      <family val="2"/>
    </font>
    <font>
      <b/>
      <sz val="9"/>
      <color theme="1"/>
      <name val="Arial LatArm"/>
      <family val="2"/>
    </font>
    <font>
      <b/>
      <i/>
      <sz val="10"/>
      <color theme="1"/>
      <name val="Arial LatArm"/>
      <family val="2"/>
    </font>
    <font>
      <b/>
      <sz val="12"/>
      <color rgb="FF000000"/>
      <name val="Arial LatArm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49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2" borderId="0" xfId="0" applyFill="1"/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7" fillId="0" borderId="0" xfId="1" applyFont="1" applyFill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/>
    <xf numFmtId="2" fontId="6" fillId="0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2" fontId="22" fillId="0" borderId="1" xfId="0" applyNumberFormat="1" applyFont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0" borderId="0" xfId="1" applyFont="1" applyFill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7" fillId="0" borderId="0" xfId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2" fontId="24" fillId="3" borderId="1" xfId="0" applyNumberFormat="1" applyFont="1" applyFill="1" applyBorder="1" applyAlignment="1">
      <alignment horizontal="center" vertical="center" wrapText="1"/>
    </xf>
    <xf numFmtId="2" fontId="18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64" fontId="24" fillId="3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7"/>
  <sheetViews>
    <sheetView tabSelected="1" topLeftCell="A7" workbookViewId="0">
      <selection activeCell="C12" sqref="C12:C15"/>
    </sheetView>
  </sheetViews>
  <sheetFormatPr defaultRowHeight="15"/>
  <cols>
    <col min="1" max="1" width="42.7109375" customWidth="1"/>
    <col min="2" max="2" width="14.7109375" customWidth="1"/>
    <col min="3" max="3" width="13.5703125" customWidth="1"/>
    <col min="4" max="4" width="14.85546875" customWidth="1"/>
    <col min="5" max="5" width="10.5703125" customWidth="1"/>
    <col min="11" max="11" width="36" customWidth="1"/>
  </cols>
  <sheetData>
    <row r="1" spans="1:12">
      <c r="C1" s="28" t="s">
        <v>45</v>
      </c>
      <c r="D1" s="28"/>
      <c r="E1" s="28"/>
    </row>
    <row r="2" spans="1:12">
      <c r="C2" s="28" t="s">
        <v>47</v>
      </c>
      <c r="D2" s="28"/>
      <c r="E2" s="28"/>
      <c r="K2" s="29"/>
      <c r="L2" s="29"/>
    </row>
    <row r="3" spans="1:12">
      <c r="C3" s="28" t="s">
        <v>71</v>
      </c>
      <c r="D3" s="28"/>
      <c r="E3" s="28"/>
      <c r="K3" s="29"/>
      <c r="L3" s="29"/>
    </row>
    <row r="4" spans="1:12">
      <c r="C4" s="28" t="s">
        <v>46</v>
      </c>
      <c r="D4" s="28"/>
      <c r="E4" s="28"/>
      <c r="K4" s="11"/>
      <c r="L4" s="11"/>
    </row>
    <row r="5" spans="1:12">
      <c r="A5" s="1"/>
      <c r="B5" s="1"/>
      <c r="C5" s="1"/>
      <c r="D5" s="2"/>
      <c r="E5" s="1"/>
      <c r="K5" s="29"/>
      <c r="L5" s="29"/>
    </row>
    <row r="6" spans="1:12" ht="33.75" customHeight="1">
      <c r="A6" s="32" t="s">
        <v>66</v>
      </c>
      <c r="B6" s="32"/>
      <c r="C6" s="32"/>
      <c r="D6" s="32"/>
      <c r="E6" s="32"/>
      <c r="K6" s="31"/>
      <c r="L6" s="31"/>
    </row>
    <row r="7" spans="1:12" ht="9.75" customHeight="1">
      <c r="A7" s="1"/>
      <c r="B7" s="1"/>
      <c r="C7" s="1"/>
      <c r="D7" s="2"/>
      <c r="E7" s="1"/>
    </row>
    <row r="8" spans="1:12" ht="8.25" customHeight="1"/>
    <row r="9" spans="1:12">
      <c r="A9" s="34" t="s">
        <v>0</v>
      </c>
      <c r="B9" s="33" t="s">
        <v>1</v>
      </c>
      <c r="C9" s="48" t="s">
        <v>72</v>
      </c>
      <c r="D9" s="48"/>
      <c r="E9" s="48"/>
    </row>
    <row r="10" spans="1:12" ht="12.75" customHeight="1">
      <c r="A10" s="34"/>
      <c r="B10" s="27"/>
      <c r="C10" s="48"/>
      <c r="D10" s="48"/>
      <c r="E10" s="48"/>
    </row>
    <row r="11" spans="1:12" ht="6" customHeight="1">
      <c r="A11" s="34"/>
      <c r="B11" s="27"/>
      <c r="C11" s="48"/>
      <c r="D11" s="48"/>
      <c r="E11" s="48"/>
    </row>
    <row r="12" spans="1:12" ht="15" customHeight="1">
      <c r="A12" s="34"/>
      <c r="B12" s="27"/>
      <c r="C12" s="34" t="s">
        <v>73</v>
      </c>
      <c r="D12" s="35" t="s">
        <v>2</v>
      </c>
      <c r="E12" s="27" t="s">
        <v>69</v>
      </c>
    </row>
    <row r="13" spans="1:12">
      <c r="A13" s="34"/>
      <c r="B13" s="27"/>
      <c r="C13" s="27"/>
      <c r="D13" s="35"/>
      <c r="E13" s="27"/>
    </row>
    <row r="14" spans="1:12">
      <c r="A14" s="34"/>
      <c r="B14" s="27"/>
      <c r="C14" s="27"/>
      <c r="D14" s="35"/>
      <c r="E14" s="27"/>
    </row>
    <row r="15" spans="1:12" ht="8.25" customHeight="1">
      <c r="A15" s="34"/>
      <c r="B15" s="27"/>
      <c r="C15" s="27"/>
      <c r="D15" s="35"/>
      <c r="E15" s="27"/>
    </row>
    <row r="16" spans="1:12" ht="15" customHeight="1">
      <c r="A16" s="34"/>
      <c r="B16" s="45" t="s">
        <v>3</v>
      </c>
      <c r="C16" s="47"/>
      <c r="D16" s="46"/>
      <c r="E16" s="27"/>
    </row>
    <row r="17" spans="1:7" ht="25.5" customHeight="1">
      <c r="A17" s="36" t="s">
        <v>4</v>
      </c>
      <c r="B17" s="37">
        <f>B19+B22+B37+B40+B47</f>
        <v>2083044</v>
      </c>
      <c r="C17" s="37">
        <f>B17/4</f>
        <v>520761</v>
      </c>
      <c r="D17" s="37">
        <f>D19+D22+D37+D40+D47</f>
        <v>487423.27</v>
      </c>
      <c r="E17" s="38">
        <f>D17/B17*100</f>
        <v>23.399566691822159</v>
      </c>
    </row>
    <row r="18" spans="1:7" ht="22.5" customHeight="1">
      <c r="A18" s="26" t="s">
        <v>5</v>
      </c>
      <c r="B18" s="17">
        <f>B19+B22+B37+B47</f>
        <v>710067.5</v>
      </c>
      <c r="C18" s="25">
        <f t="shared" ref="C18:C75" si="0">B18/4</f>
        <v>177516.875</v>
      </c>
      <c r="D18" s="17">
        <f>D19+D22+D37+D47</f>
        <v>144614.87</v>
      </c>
      <c r="E18" s="24">
        <f t="shared" ref="E18:E62" si="1">D18/B18*100</f>
        <v>20.366355311290825</v>
      </c>
    </row>
    <row r="19" spans="1:7" ht="21.75" customHeight="1">
      <c r="A19" s="40" t="s">
        <v>6</v>
      </c>
      <c r="B19" s="41">
        <f>B20+B21</f>
        <v>478393</v>
      </c>
      <c r="C19" s="25">
        <f t="shared" si="0"/>
        <v>119598.25</v>
      </c>
      <c r="D19" s="41">
        <f>D20+D21</f>
        <v>91105.45</v>
      </c>
      <c r="E19" s="24">
        <f t="shared" si="1"/>
        <v>19.044060009239264</v>
      </c>
    </row>
    <row r="20" spans="1:7" ht="21.75" customHeight="1">
      <c r="A20" s="4" t="s">
        <v>42</v>
      </c>
      <c r="B20" s="14">
        <v>196313</v>
      </c>
      <c r="C20" s="25">
        <f t="shared" si="0"/>
        <v>49078.25</v>
      </c>
      <c r="D20" s="15">
        <v>24246.53</v>
      </c>
      <c r="E20" s="24">
        <f t="shared" si="1"/>
        <v>12.350954852709704</v>
      </c>
    </row>
    <row r="21" spans="1:7" ht="20.25" customHeight="1">
      <c r="A21" s="4" t="s">
        <v>44</v>
      </c>
      <c r="B21" s="14">
        <v>282080</v>
      </c>
      <c r="C21" s="25">
        <f t="shared" si="0"/>
        <v>70520</v>
      </c>
      <c r="D21" s="17">
        <v>66858.92</v>
      </c>
      <c r="E21" s="24">
        <f t="shared" si="1"/>
        <v>23.702112875779921</v>
      </c>
      <c r="G21" s="3"/>
    </row>
    <row r="22" spans="1:7" ht="27" customHeight="1">
      <c r="A22" s="23" t="s">
        <v>7</v>
      </c>
      <c r="B22" s="17">
        <f>B23+B26+B27+B28+B30+B31+B32+B33+B34+B35+B36+B29</f>
        <v>17900</v>
      </c>
      <c r="C22" s="25">
        <f t="shared" si="0"/>
        <v>4475</v>
      </c>
      <c r="D22" s="17">
        <f>D23+D26+D27+D28+D30+D31+D32+D33+D34+D35+D36+D29</f>
        <v>6718.1900000000005</v>
      </c>
      <c r="E22" s="24">
        <f t="shared" si="1"/>
        <v>37.531787709497209</v>
      </c>
    </row>
    <row r="23" spans="1:7" ht="30.75" customHeight="1">
      <c r="A23" s="4" t="s">
        <v>8</v>
      </c>
      <c r="B23" s="14">
        <v>3600</v>
      </c>
      <c r="C23" s="25">
        <f t="shared" si="0"/>
        <v>900</v>
      </c>
      <c r="D23" s="17">
        <v>794.8</v>
      </c>
      <c r="E23" s="24">
        <f t="shared" si="1"/>
        <v>22.077777777777776</v>
      </c>
    </row>
    <row r="24" spans="1:7" ht="18.75" customHeight="1">
      <c r="A24" s="4" t="s">
        <v>9</v>
      </c>
      <c r="B24" s="14">
        <v>3600</v>
      </c>
      <c r="C24" s="25">
        <f t="shared" si="0"/>
        <v>900</v>
      </c>
      <c r="D24" s="17">
        <v>794.8</v>
      </c>
      <c r="E24" s="24">
        <f t="shared" si="1"/>
        <v>22.077777777777776</v>
      </c>
    </row>
    <row r="25" spans="1:7" ht="15" customHeight="1">
      <c r="A25" s="4" t="s">
        <v>10</v>
      </c>
      <c r="B25" s="12"/>
      <c r="C25" s="25">
        <f t="shared" si="0"/>
        <v>0</v>
      </c>
      <c r="D25" s="17"/>
      <c r="E25" s="24"/>
    </row>
    <row r="26" spans="1:7" ht="24" hidden="1" customHeight="1" thickBot="1">
      <c r="A26" s="4" t="s">
        <v>11</v>
      </c>
      <c r="B26" s="14">
        <v>0</v>
      </c>
      <c r="C26" s="25">
        <f t="shared" si="0"/>
        <v>0</v>
      </c>
      <c r="D26" s="17">
        <v>0</v>
      </c>
      <c r="E26" s="24" t="e">
        <f t="shared" si="1"/>
        <v>#DIV/0!</v>
      </c>
    </row>
    <row r="27" spans="1:7" ht="35.25" customHeight="1">
      <c r="A27" s="4" t="s">
        <v>13</v>
      </c>
      <c r="B27" s="14">
        <v>100</v>
      </c>
      <c r="C27" s="25">
        <f t="shared" si="0"/>
        <v>25</v>
      </c>
      <c r="D27" s="17">
        <v>111.5</v>
      </c>
      <c r="E27" s="24">
        <f t="shared" si="1"/>
        <v>111.5</v>
      </c>
    </row>
    <row r="28" spans="1:7" ht="35.25" customHeight="1">
      <c r="A28" s="4" t="s">
        <v>60</v>
      </c>
      <c r="B28" s="14">
        <v>3000</v>
      </c>
      <c r="C28" s="25">
        <f t="shared" si="0"/>
        <v>750</v>
      </c>
      <c r="D28" s="17">
        <v>1396</v>
      </c>
      <c r="E28" s="24">
        <f t="shared" si="1"/>
        <v>46.533333333333331</v>
      </c>
    </row>
    <row r="29" spans="1:7" ht="35.25" customHeight="1">
      <c r="A29" s="4" t="s">
        <v>61</v>
      </c>
      <c r="B29" s="14">
        <v>3000</v>
      </c>
      <c r="C29" s="25">
        <f t="shared" si="0"/>
        <v>750</v>
      </c>
      <c r="D29" s="17">
        <v>1455.55</v>
      </c>
      <c r="E29" s="24">
        <f t="shared" si="1"/>
        <v>48.518333333333331</v>
      </c>
    </row>
    <row r="30" spans="1:7" ht="25.5" customHeight="1">
      <c r="A30" s="4" t="s">
        <v>53</v>
      </c>
      <c r="B30" s="14">
        <v>340</v>
      </c>
      <c r="C30" s="25">
        <f t="shared" si="0"/>
        <v>85</v>
      </c>
      <c r="D30" s="17">
        <v>63.25</v>
      </c>
      <c r="E30" s="24">
        <f t="shared" si="1"/>
        <v>18.602941176470587</v>
      </c>
    </row>
    <row r="31" spans="1:7" ht="50.25" customHeight="1">
      <c r="A31" s="5" t="s">
        <v>54</v>
      </c>
      <c r="B31" s="14">
        <v>4200</v>
      </c>
      <c r="C31" s="25">
        <f t="shared" si="0"/>
        <v>1050</v>
      </c>
      <c r="D31" s="17">
        <v>1475</v>
      </c>
      <c r="E31" s="24">
        <f t="shared" si="1"/>
        <v>35.119047619047613</v>
      </c>
    </row>
    <row r="32" spans="1:7" ht="46.5" customHeight="1">
      <c r="A32" s="4" t="s">
        <v>55</v>
      </c>
      <c r="B32" s="14">
        <v>600</v>
      </c>
      <c r="C32" s="25">
        <f t="shared" si="0"/>
        <v>150</v>
      </c>
      <c r="D32" s="17">
        <v>125</v>
      </c>
      <c r="E32" s="24">
        <f t="shared" si="1"/>
        <v>20.833333333333336</v>
      </c>
    </row>
    <row r="33" spans="1:5" ht="27" customHeight="1">
      <c r="A33" s="4" t="s">
        <v>56</v>
      </c>
      <c r="B33" s="14">
        <v>1500</v>
      </c>
      <c r="C33" s="25">
        <f t="shared" si="0"/>
        <v>375</v>
      </c>
      <c r="D33" s="17">
        <v>628.59</v>
      </c>
      <c r="E33" s="24">
        <f t="shared" si="1"/>
        <v>41.906000000000006</v>
      </c>
    </row>
    <row r="34" spans="1:5" ht="17.25" customHeight="1">
      <c r="A34" s="7" t="s">
        <v>57</v>
      </c>
      <c r="B34" s="14">
        <v>1000</v>
      </c>
      <c r="C34" s="25">
        <f t="shared" si="0"/>
        <v>250</v>
      </c>
      <c r="D34" s="17">
        <v>393.5</v>
      </c>
      <c r="E34" s="24">
        <f t="shared" si="1"/>
        <v>39.35</v>
      </c>
    </row>
    <row r="35" spans="1:5" ht="30" customHeight="1">
      <c r="A35" s="4" t="s">
        <v>62</v>
      </c>
      <c r="B35" s="14">
        <v>200</v>
      </c>
      <c r="C35" s="25">
        <f t="shared" si="0"/>
        <v>50</v>
      </c>
      <c r="D35" s="17">
        <v>100</v>
      </c>
      <c r="E35" s="24">
        <f t="shared" si="1"/>
        <v>50</v>
      </c>
    </row>
    <row r="36" spans="1:5" ht="27" customHeight="1">
      <c r="A36" s="7" t="s">
        <v>58</v>
      </c>
      <c r="B36" s="14">
        <v>360</v>
      </c>
      <c r="C36" s="25">
        <f t="shared" si="0"/>
        <v>90</v>
      </c>
      <c r="D36" s="17">
        <v>175</v>
      </c>
      <c r="E36" s="24">
        <f t="shared" si="1"/>
        <v>48.611111111111107</v>
      </c>
    </row>
    <row r="37" spans="1:5" ht="24.75" customHeight="1">
      <c r="A37" s="23" t="s">
        <v>14</v>
      </c>
      <c r="B37" s="17">
        <v>12500</v>
      </c>
      <c r="C37" s="25">
        <f t="shared" si="0"/>
        <v>3125</v>
      </c>
      <c r="D37" s="17">
        <f t="shared" ref="D37" si="2">D38+D39</f>
        <v>3644.4</v>
      </c>
      <c r="E37" s="24">
        <f t="shared" si="1"/>
        <v>29.155200000000004</v>
      </c>
    </row>
    <row r="38" spans="1:5" ht="45" customHeight="1">
      <c r="A38" s="4" t="s">
        <v>15</v>
      </c>
      <c r="B38" s="14">
        <v>6000</v>
      </c>
      <c r="C38" s="25">
        <f t="shared" si="0"/>
        <v>1500</v>
      </c>
      <c r="D38" s="17">
        <v>1865</v>
      </c>
      <c r="E38" s="24">
        <f t="shared" si="1"/>
        <v>31.083333333333336</v>
      </c>
    </row>
    <row r="39" spans="1:5" ht="45" customHeight="1">
      <c r="A39" s="4" t="s">
        <v>16</v>
      </c>
      <c r="B39" s="14">
        <v>6500</v>
      </c>
      <c r="C39" s="25">
        <f t="shared" si="0"/>
        <v>1625</v>
      </c>
      <c r="D39" s="17">
        <v>1779.4</v>
      </c>
      <c r="E39" s="24">
        <f t="shared" si="1"/>
        <v>27.375384615384618</v>
      </c>
    </row>
    <row r="40" spans="1:5" ht="27.75" customHeight="1">
      <c r="A40" s="23" t="s">
        <v>17</v>
      </c>
      <c r="B40" s="17">
        <f>B41+B42+B43+B44+B45+B46</f>
        <v>1372976.5</v>
      </c>
      <c r="C40" s="25">
        <f t="shared" si="0"/>
        <v>343244.125</v>
      </c>
      <c r="D40" s="17">
        <f>D41+D42+D43+D44+D45+D46</f>
        <v>342808.4</v>
      </c>
      <c r="E40" s="24">
        <f t="shared" si="1"/>
        <v>24.968264205541757</v>
      </c>
    </row>
    <row r="41" spans="1:5" ht="39.75" customHeight="1">
      <c r="A41" s="7" t="s">
        <v>18</v>
      </c>
      <c r="B41" s="17">
        <v>1371233.4</v>
      </c>
      <c r="C41" s="25">
        <f t="shared" si="0"/>
        <v>342808.35</v>
      </c>
      <c r="D41" s="17">
        <v>342808.4</v>
      </c>
      <c r="E41" s="24">
        <f t="shared" si="1"/>
        <v>25.000003646352258</v>
      </c>
    </row>
    <row r="42" spans="1:5" ht="0.75" hidden="1" customHeight="1" thickBot="1">
      <c r="A42" s="7" t="s">
        <v>19</v>
      </c>
      <c r="B42" s="18"/>
      <c r="C42" s="25">
        <f t="shared" si="0"/>
        <v>0</v>
      </c>
      <c r="D42" s="16"/>
      <c r="E42" s="24" t="e">
        <f t="shared" si="1"/>
        <v>#DIV/0!</v>
      </c>
    </row>
    <row r="43" spans="1:5" ht="21" hidden="1" customHeight="1" thickBot="1">
      <c r="A43" s="7" t="s">
        <v>70</v>
      </c>
      <c r="B43" s="16"/>
      <c r="C43" s="25">
        <f t="shared" si="0"/>
        <v>0</v>
      </c>
      <c r="D43" s="17"/>
      <c r="E43" s="24" t="e">
        <f t="shared" si="1"/>
        <v>#DIV/0!</v>
      </c>
    </row>
    <row r="44" spans="1:5" ht="19.5" customHeight="1">
      <c r="A44" s="8" t="s">
        <v>20</v>
      </c>
      <c r="B44" s="18">
        <v>1743.1</v>
      </c>
      <c r="C44" s="25">
        <f t="shared" si="0"/>
        <v>435.77499999999998</v>
      </c>
      <c r="D44" s="18">
        <v>0</v>
      </c>
      <c r="E44" s="24">
        <f t="shared" si="1"/>
        <v>0</v>
      </c>
    </row>
    <row r="45" spans="1:5" ht="0.75" hidden="1" customHeight="1">
      <c r="A45" s="8" t="s">
        <v>21</v>
      </c>
      <c r="B45" s="18"/>
      <c r="C45" s="25">
        <f t="shared" si="0"/>
        <v>0</v>
      </c>
      <c r="D45" s="17"/>
      <c r="E45" s="24" t="e">
        <f t="shared" si="1"/>
        <v>#DIV/0!</v>
      </c>
    </row>
    <row r="46" spans="1:5" ht="26.25" hidden="1" customHeight="1" thickBot="1">
      <c r="A46" s="8" t="s">
        <v>22</v>
      </c>
      <c r="B46" s="19"/>
      <c r="C46" s="25">
        <f t="shared" si="0"/>
        <v>0</v>
      </c>
      <c r="D46" s="17">
        <v>0</v>
      </c>
      <c r="E46" s="24" t="e">
        <f t="shared" si="1"/>
        <v>#DIV/0!</v>
      </c>
    </row>
    <row r="47" spans="1:5" ht="24" customHeight="1">
      <c r="A47" s="23" t="s">
        <v>23</v>
      </c>
      <c r="B47" s="17">
        <f>B48+B53+B54+B55+B56+B57+B58+B59+B60+B61+B62</f>
        <v>201274.5</v>
      </c>
      <c r="C47" s="25">
        <f t="shared" si="0"/>
        <v>50318.625</v>
      </c>
      <c r="D47" s="17">
        <f>D48+D53+D54+D55+D56+D57+D58+D59+D60+D61+D62</f>
        <v>43146.829999999994</v>
      </c>
      <c r="E47" s="24">
        <f t="shared" si="1"/>
        <v>21.436808935061318</v>
      </c>
    </row>
    <row r="48" spans="1:5" ht="26.25" customHeight="1">
      <c r="A48" s="4" t="s">
        <v>24</v>
      </c>
      <c r="B48" s="17">
        <f>B49+B50+B51</f>
        <v>38546</v>
      </c>
      <c r="C48" s="25">
        <f t="shared" si="0"/>
        <v>9636.5</v>
      </c>
      <c r="D48" s="17">
        <f t="shared" ref="D48" si="3">D49+D50+D51</f>
        <v>9856.9</v>
      </c>
      <c r="E48" s="24">
        <f t="shared" si="1"/>
        <v>25.571784361542054</v>
      </c>
    </row>
    <row r="49" spans="1:7" ht="31.5" customHeight="1">
      <c r="A49" s="4" t="s">
        <v>25</v>
      </c>
      <c r="B49" s="17">
        <v>35146</v>
      </c>
      <c r="C49" s="25">
        <f t="shared" si="0"/>
        <v>8786.5</v>
      </c>
      <c r="D49" s="17">
        <v>9370.9</v>
      </c>
      <c r="E49" s="24">
        <f t="shared" si="1"/>
        <v>26.662778125533489</v>
      </c>
    </row>
    <row r="50" spans="1:7" ht="42" hidden="1">
      <c r="A50" s="4" t="s">
        <v>26</v>
      </c>
      <c r="B50" s="14"/>
      <c r="C50" s="25">
        <f t="shared" si="0"/>
        <v>0</v>
      </c>
      <c r="D50" s="17"/>
      <c r="E50" s="24"/>
    </row>
    <row r="51" spans="1:7" ht="20.25" customHeight="1">
      <c r="A51" s="4" t="s">
        <v>27</v>
      </c>
      <c r="B51" s="14">
        <v>3400</v>
      </c>
      <c r="C51" s="25">
        <f t="shared" si="0"/>
        <v>850</v>
      </c>
      <c r="D51" s="17">
        <v>486</v>
      </c>
      <c r="E51" s="24">
        <f t="shared" si="1"/>
        <v>14.294117647058824</v>
      </c>
    </row>
    <row r="52" spans="1:7" ht="26.25" customHeight="1">
      <c r="A52" s="7" t="s">
        <v>28</v>
      </c>
      <c r="B52" s="17">
        <v>0</v>
      </c>
      <c r="C52" s="25">
        <f t="shared" si="0"/>
        <v>0</v>
      </c>
      <c r="D52" s="17">
        <v>0</v>
      </c>
      <c r="E52" s="24"/>
    </row>
    <row r="53" spans="1:7" ht="24.75" customHeight="1">
      <c r="A53" s="4" t="s">
        <v>52</v>
      </c>
      <c r="B53" s="17">
        <v>604.5</v>
      </c>
      <c r="C53" s="25">
        <f t="shared" si="0"/>
        <v>151.125</v>
      </c>
      <c r="D53" s="17">
        <v>198</v>
      </c>
      <c r="E53" s="24">
        <f t="shared" si="1"/>
        <v>32.754342431761785</v>
      </c>
    </row>
    <row r="54" spans="1:7" ht="29.25" customHeight="1">
      <c r="A54" s="4" t="s">
        <v>59</v>
      </c>
      <c r="B54" s="17">
        <v>2200</v>
      </c>
      <c r="C54" s="25">
        <f t="shared" si="0"/>
        <v>550</v>
      </c>
      <c r="D54" s="20">
        <v>1156.75</v>
      </c>
      <c r="E54" s="24">
        <f t="shared" si="1"/>
        <v>52.579545454545453</v>
      </c>
    </row>
    <row r="55" spans="1:7" ht="18" customHeight="1">
      <c r="A55" s="4" t="s">
        <v>63</v>
      </c>
      <c r="B55" s="21">
        <v>17000</v>
      </c>
      <c r="C55" s="25">
        <f t="shared" si="0"/>
        <v>4250</v>
      </c>
      <c r="D55" s="17">
        <v>2387.38</v>
      </c>
      <c r="E55" s="24">
        <f t="shared" si="1"/>
        <v>14.043411764705882</v>
      </c>
    </row>
    <row r="56" spans="1:7" ht="19.5" customHeight="1">
      <c r="A56" s="4" t="s">
        <v>64</v>
      </c>
      <c r="B56" s="21">
        <v>2100</v>
      </c>
      <c r="C56" s="25">
        <f t="shared" si="0"/>
        <v>525</v>
      </c>
      <c r="D56" s="17">
        <v>2108.75</v>
      </c>
      <c r="E56" s="24">
        <f t="shared" si="1"/>
        <v>100.41666666666667</v>
      </c>
    </row>
    <row r="57" spans="1:7" ht="42.75" customHeight="1">
      <c r="A57" s="4" t="s">
        <v>29</v>
      </c>
      <c r="B57" s="17">
        <v>2000</v>
      </c>
      <c r="C57" s="25">
        <f t="shared" si="0"/>
        <v>500</v>
      </c>
      <c r="D57" s="17">
        <v>100</v>
      </c>
      <c r="E57" s="24">
        <f t="shared" si="1"/>
        <v>5</v>
      </c>
      <c r="G57" s="3"/>
    </row>
    <row r="58" spans="1:7" ht="36" customHeight="1">
      <c r="A58" s="4" t="s">
        <v>30</v>
      </c>
      <c r="B58" s="17">
        <v>55226</v>
      </c>
      <c r="C58" s="25">
        <f t="shared" si="0"/>
        <v>13806.5</v>
      </c>
      <c r="D58" s="17">
        <v>8031.61</v>
      </c>
      <c r="E58" s="24">
        <f t="shared" si="1"/>
        <v>14.543168073009088</v>
      </c>
    </row>
    <row r="59" spans="1:7" ht="35.25" customHeight="1">
      <c r="A59" s="4" t="s">
        <v>50</v>
      </c>
      <c r="B59" s="21">
        <v>65800</v>
      </c>
      <c r="C59" s="25">
        <f t="shared" si="0"/>
        <v>16450</v>
      </c>
      <c r="D59" s="17">
        <v>13567.56</v>
      </c>
      <c r="E59" s="24">
        <f t="shared" si="1"/>
        <v>20.619392097264434</v>
      </c>
    </row>
    <row r="60" spans="1:7" ht="34.5" customHeight="1">
      <c r="A60" s="4" t="s">
        <v>51</v>
      </c>
      <c r="B60" s="21">
        <v>13700</v>
      </c>
      <c r="C60" s="25">
        <f t="shared" si="0"/>
        <v>3425</v>
      </c>
      <c r="D60" s="17">
        <v>4762.68</v>
      </c>
      <c r="E60" s="24">
        <f t="shared" si="1"/>
        <v>34.76408759124088</v>
      </c>
    </row>
    <row r="61" spans="1:7" ht="27" customHeight="1">
      <c r="A61" s="4" t="s">
        <v>67</v>
      </c>
      <c r="B61" s="21">
        <v>100</v>
      </c>
      <c r="C61" s="25">
        <f t="shared" si="0"/>
        <v>25</v>
      </c>
      <c r="D61" s="17">
        <v>177.6</v>
      </c>
      <c r="E61" s="24">
        <f t="shared" si="1"/>
        <v>177.6</v>
      </c>
    </row>
    <row r="62" spans="1:7" ht="39" customHeight="1">
      <c r="A62" s="4" t="s">
        <v>68</v>
      </c>
      <c r="B62" s="17">
        <v>3998</v>
      </c>
      <c r="C62" s="25">
        <f t="shared" si="0"/>
        <v>999.5</v>
      </c>
      <c r="D62" s="17">
        <v>799.6</v>
      </c>
      <c r="E62" s="24">
        <f t="shared" si="1"/>
        <v>20</v>
      </c>
    </row>
    <row r="63" spans="1:7" ht="22.5" customHeight="1">
      <c r="A63" s="4" t="s">
        <v>31</v>
      </c>
      <c r="B63" s="17">
        <v>3998</v>
      </c>
      <c r="C63" s="25">
        <f t="shared" si="0"/>
        <v>999.5</v>
      </c>
      <c r="D63" s="17">
        <v>799.6</v>
      </c>
      <c r="E63" s="24">
        <f>D63/B63*100</f>
        <v>20</v>
      </c>
    </row>
    <row r="64" spans="1:7" ht="24" customHeight="1">
      <c r="A64" s="39" t="s">
        <v>32</v>
      </c>
      <c r="B64" s="42">
        <f>B65+B67+B70+B71+B74</f>
        <v>1587321.76</v>
      </c>
      <c r="C64" s="37">
        <f t="shared" si="0"/>
        <v>396830.44</v>
      </c>
      <c r="D64" s="42">
        <f>D65+D67+D70+D71+D74</f>
        <v>251082.39</v>
      </c>
      <c r="E64" s="38">
        <f t="shared" ref="E64" si="4">D64/B64*100</f>
        <v>15.817989542334503</v>
      </c>
    </row>
    <row r="65" spans="1:5" ht="19.5" customHeight="1">
      <c r="A65" s="6" t="s">
        <v>33</v>
      </c>
      <c r="B65" s="43">
        <v>0</v>
      </c>
      <c r="C65" s="25">
        <f t="shared" si="0"/>
        <v>0</v>
      </c>
      <c r="D65" s="12">
        <v>0</v>
      </c>
      <c r="E65" s="13"/>
    </row>
    <row r="66" spans="1:5" ht="39" customHeight="1">
      <c r="A66" s="8" t="s">
        <v>43</v>
      </c>
      <c r="B66" s="43">
        <v>0</v>
      </c>
      <c r="C66" s="25">
        <f t="shared" si="0"/>
        <v>0</v>
      </c>
      <c r="D66" s="43">
        <v>0</v>
      </c>
      <c r="E66" s="13"/>
    </row>
    <row r="67" spans="1:5" ht="21" customHeight="1">
      <c r="A67" s="6" t="s">
        <v>34</v>
      </c>
      <c r="B67" s="12">
        <v>1250000</v>
      </c>
      <c r="C67" s="25">
        <f t="shared" si="0"/>
        <v>312500</v>
      </c>
      <c r="D67" s="44">
        <v>23740.63</v>
      </c>
      <c r="E67" s="13"/>
    </row>
    <row r="68" spans="1:5" ht="21" customHeight="1">
      <c r="A68" s="4" t="s">
        <v>35</v>
      </c>
      <c r="B68" s="12">
        <v>1250000</v>
      </c>
      <c r="C68" s="25">
        <f t="shared" si="0"/>
        <v>312500</v>
      </c>
      <c r="D68" s="21">
        <v>23740.63</v>
      </c>
      <c r="E68" s="13"/>
    </row>
    <row r="69" spans="1:5" ht="18" customHeight="1">
      <c r="A69" s="4" t="s">
        <v>36</v>
      </c>
      <c r="B69" s="12" t="s">
        <v>49</v>
      </c>
      <c r="C69" s="25">
        <f t="shared" si="0"/>
        <v>0</v>
      </c>
      <c r="D69" s="21" t="s">
        <v>49</v>
      </c>
      <c r="E69" s="22"/>
    </row>
    <row r="70" spans="1:5" ht="26.25" customHeight="1">
      <c r="A70" s="9" t="s">
        <v>37</v>
      </c>
      <c r="B70" s="12">
        <v>97900</v>
      </c>
      <c r="C70" s="25">
        <f t="shared" si="0"/>
        <v>24475</v>
      </c>
      <c r="D70" s="21">
        <v>0</v>
      </c>
      <c r="E70" s="22" t="s">
        <v>12</v>
      </c>
    </row>
    <row r="71" spans="1:5" ht="21.75" customHeight="1">
      <c r="A71" s="10" t="s">
        <v>38</v>
      </c>
      <c r="B71" s="12">
        <f>B72+B73</f>
        <v>227341.76</v>
      </c>
      <c r="C71" s="25">
        <f t="shared" si="0"/>
        <v>56835.44</v>
      </c>
      <c r="D71" s="12">
        <f>D72+D73</f>
        <v>227341.76</v>
      </c>
      <c r="E71" s="22"/>
    </row>
    <row r="72" spans="1:5" ht="17.25" customHeight="1">
      <c r="A72" s="4" t="s">
        <v>39</v>
      </c>
      <c r="B72" s="12">
        <v>216579.9</v>
      </c>
      <c r="C72" s="25">
        <f t="shared" si="0"/>
        <v>54144.974999999999</v>
      </c>
      <c r="D72" s="12">
        <v>216579.9</v>
      </c>
      <c r="E72" s="22"/>
    </row>
    <row r="73" spans="1:5" ht="21" customHeight="1">
      <c r="A73" s="4" t="s">
        <v>40</v>
      </c>
      <c r="B73" s="12">
        <v>10761.86</v>
      </c>
      <c r="C73" s="25">
        <f t="shared" si="0"/>
        <v>2690.4650000000001</v>
      </c>
      <c r="D73" s="12">
        <v>10761.86</v>
      </c>
      <c r="E73" s="22"/>
    </row>
    <row r="74" spans="1:5" ht="21" customHeight="1">
      <c r="A74" s="4" t="s">
        <v>65</v>
      </c>
      <c r="B74" s="12">
        <v>12080</v>
      </c>
      <c r="C74" s="25">
        <f t="shared" si="0"/>
        <v>3020</v>
      </c>
      <c r="D74" s="12"/>
      <c r="E74" s="22"/>
    </row>
    <row r="75" spans="1:5" ht="25.5" customHeight="1">
      <c r="A75" s="39" t="s">
        <v>41</v>
      </c>
      <c r="B75" s="37">
        <f>B64+B17-B70</f>
        <v>3572465.76</v>
      </c>
      <c r="C75" s="37">
        <f t="shared" si="0"/>
        <v>893116.44</v>
      </c>
      <c r="D75" s="37">
        <f>D64+D17</f>
        <v>738505.66</v>
      </c>
      <c r="E75" s="38">
        <f t="shared" ref="E75" si="5">D75/B75*100</f>
        <v>20.672155021578149</v>
      </c>
    </row>
    <row r="76" spans="1:5">
      <c r="D76" s="3"/>
    </row>
    <row r="77" spans="1:5" ht="31.5" customHeight="1">
      <c r="A77" s="30" t="s">
        <v>48</v>
      </c>
      <c r="B77" s="30"/>
      <c r="C77" s="30"/>
      <c r="D77" s="30"/>
      <c r="E77" s="30"/>
    </row>
  </sheetData>
  <mergeCells count="17">
    <mergeCell ref="A77:E77"/>
    <mergeCell ref="K6:L6"/>
    <mergeCell ref="C2:E2"/>
    <mergeCell ref="C3:E3"/>
    <mergeCell ref="C4:E4"/>
    <mergeCell ref="A6:E6"/>
    <mergeCell ref="A9:A16"/>
    <mergeCell ref="B9:B15"/>
    <mergeCell ref="C9:E11"/>
    <mergeCell ref="C12:C15"/>
    <mergeCell ref="D12:D15"/>
    <mergeCell ref="B16:D16"/>
    <mergeCell ref="E12:E16"/>
    <mergeCell ref="C1:E1"/>
    <mergeCell ref="K2:L2"/>
    <mergeCell ref="K3:L3"/>
    <mergeCell ref="K5:L5"/>
  </mergeCells>
  <pageMargins left="0.2" right="0.2" top="0.75" bottom="0.47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Հավելված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Andranik</cp:lastModifiedBy>
  <cp:lastPrinted>2023-04-26T07:06:57Z</cp:lastPrinted>
  <dcterms:created xsi:type="dcterms:W3CDTF">2021-07-07T12:35:21Z</dcterms:created>
  <dcterms:modified xsi:type="dcterms:W3CDTF">2023-04-26T07:09:08Z</dcterms:modified>
</cp:coreProperties>
</file>