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435"/>
  </bookViews>
  <sheets>
    <sheet name="Հավելված 2" sheetId="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3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D12"/>
  <c r="E12"/>
  <c r="B32"/>
  <c r="C33" l="1"/>
  <c r="C34"/>
  <c r="C35"/>
  <c r="C36"/>
  <c r="C37"/>
  <c r="C38"/>
  <c r="C39"/>
  <c r="C40"/>
  <c r="C41"/>
  <c r="C42"/>
  <c r="C43"/>
  <c r="C44"/>
  <c r="C45"/>
  <c r="C46"/>
  <c r="C47"/>
  <c r="C3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B12"/>
  <c r="C12" l="1"/>
  <c r="B48" l="1"/>
  <c r="C48" s="1"/>
  <c r="C32"/>
  <c r="D48"/>
  <c r="E48" s="1"/>
</calcChain>
</file>

<file path=xl/sharedStrings.xml><?xml version="1.0" encoding="utf-8"?>
<sst xmlns="http://schemas.openxmlformats.org/spreadsheetml/2006/main" count="51" uniqueCount="51">
  <si>
    <t>ԸՆԴԱՄԵՆԸ</t>
  </si>
  <si>
    <t xml:space="preserve"> </t>
  </si>
  <si>
    <t>1.1 Տեղական  ինքնակառավարում</t>
  </si>
  <si>
    <t>2.     ՖՈՆԴԱՅԻՆ ԲՅՈՒՋԵ</t>
  </si>
  <si>
    <t>հազ. դրամ</t>
  </si>
  <si>
    <t>Փաստացի</t>
  </si>
  <si>
    <t xml:space="preserve">              ՀԱՎԵԼՎԱԾ 2</t>
  </si>
  <si>
    <t xml:space="preserve">                     թիվ   -----      որոշման</t>
  </si>
  <si>
    <t xml:space="preserve">                ավագանու 2023թվականի մայիսի   ---- ի</t>
  </si>
  <si>
    <t xml:space="preserve">ՎԵԴԻ ՀԱՄԱՅՆՔԻ 2023 ԹՎԱԿԱՆԻ ԲՅՈՒՋԵԻ  ԱՌԱՋԻՆ ԵՌԱՄՍՅԱԿԻ ԾԱԽՍԵՐԻ   ԿԱՏԱՐՈՂԱԿԱՆ  </t>
  </si>
  <si>
    <t>Հաշվետու ժամանակաշրջան 3 ամիս                         /1-ին եռամսյակ/</t>
  </si>
  <si>
    <t>Համայնքի  ղեկավար՝                                           Գ.Սարգսյան</t>
  </si>
  <si>
    <t>1.2 Ընդհանուր բնույթի ծառ</t>
  </si>
  <si>
    <t>Համայնքի բյուջեի ծախսերը ըստ գործառական դասակարգման</t>
  </si>
  <si>
    <t>4.1 Աշխ. հետ. կապված ընդ բնույթի հարաբերություններ</t>
  </si>
  <si>
    <t xml:space="preserve">5.1 Շրջակա միջավայրի պաշտպանություն </t>
  </si>
  <si>
    <t>11.1Պահուստային ֆոնդ</t>
  </si>
  <si>
    <t>6.2 Ջրամատակարարում</t>
  </si>
  <si>
    <t>6.3 Փողոցների լուսավորություն</t>
  </si>
  <si>
    <t>7.1 Առողջապահություն</t>
  </si>
  <si>
    <t>8.1 Գրադարաններ</t>
  </si>
  <si>
    <t>8.2 Մշակույթի տներ</t>
  </si>
  <si>
    <t>8.3 Հանգիստ, մշակույթ և կրոն /Միջոցառումներ, ֆուտբոլ/</t>
  </si>
  <si>
    <t>9.1 Կրթություն /ուսանողական/</t>
  </si>
  <si>
    <t>9.2 Արտադպրոցական կրթություն</t>
  </si>
  <si>
    <t>9.2 Նախադպրոցական կրթություն</t>
  </si>
  <si>
    <t>10.1 Սոցիալական պաշտպանություն /օգնություններ/</t>
  </si>
  <si>
    <t>5.2 Աղբահանություն</t>
  </si>
  <si>
    <t>1.2 Ընդհանուր բնույթի ծառ, /շչակ/</t>
  </si>
  <si>
    <t xml:space="preserve">4.3 Գազաֆիկացում  </t>
  </si>
  <si>
    <t>4.2  Ոռոգման ցանցի կառուցում</t>
  </si>
  <si>
    <t>4.4 Ասֆալտապատում</t>
  </si>
  <si>
    <t>6.1 Բազմաբնակարան բնակելի շենքերի թեք տանիքների նորոգում</t>
  </si>
  <si>
    <t>8.1 Նստարանների, կանգառների և զրուցարանների ձեռք բերում</t>
  </si>
  <si>
    <t>8.2 Խաղահրապարակի կառուցում</t>
  </si>
  <si>
    <t>8.3 Պուրակի  հիմնանորոգում</t>
  </si>
  <si>
    <t>9.1 Նախադպրոցական կրթություն /մանկ. նորոգում,կառուցում/</t>
  </si>
  <si>
    <t>9.2 Արտադպրոցական կրթություն/գեղ.դպրոցի նորոգում/</t>
  </si>
  <si>
    <t>4.2 Ոռոգում</t>
  </si>
  <si>
    <t>4.3 ճանապարհային տրանսպորտ</t>
  </si>
  <si>
    <t>6.1 Բնակարանային շինարարաություն, կոմունալ</t>
  </si>
  <si>
    <t>1.1 Կառաարման մարմնի պահահում/գույք/</t>
  </si>
  <si>
    <r>
      <t xml:space="preserve">1.ՎԱՐՉԱԿԱՆ ԲՅՈՒՋԵ </t>
    </r>
    <r>
      <rPr>
        <b/>
        <sz val="12"/>
        <color theme="1"/>
        <rFont val="Sylfaen"/>
        <family val="1"/>
        <charset val="204"/>
      </rPr>
      <t xml:space="preserve">   </t>
    </r>
  </si>
  <si>
    <t xml:space="preserve">               Արարատի մարզի Վեդի համայնքի</t>
  </si>
  <si>
    <t>4.1 Աշխ. հետ. կապված ընդ բնույթի հարաբ. /տեսախցիկ, տերմինալ/</t>
  </si>
  <si>
    <t>6.2 Բազմաբնակարան բնակելի շենքերի պատշգամբների նորոգում</t>
  </si>
  <si>
    <t>6.4 Լուսավորության ցանցի անցկացում</t>
  </si>
  <si>
    <t>կատ. %  տարեկան պլանի նկատմամբ</t>
  </si>
  <si>
    <t>Տարեկան պլան</t>
  </si>
  <si>
    <t>6.3 Ջրամատակարարում, ջրահեռացում</t>
  </si>
  <si>
    <t>Առաջին եռամսյակ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</si>
</sst>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Arial LatArm"/>
      <family val="2"/>
    </font>
    <font>
      <sz val="10"/>
      <color theme="1"/>
      <name val="Calibri"/>
      <family val="2"/>
      <charset val="204"/>
    </font>
    <font>
      <b/>
      <sz val="11"/>
      <color theme="1"/>
      <name val="Arial LatArm"/>
      <family val="2"/>
    </font>
    <font>
      <b/>
      <sz val="11"/>
      <color theme="1"/>
      <name val="Sylfaen"/>
      <family val="1"/>
      <charset val="204"/>
    </font>
    <font>
      <sz val="11"/>
      <color theme="1"/>
      <name val="Arial LatArm"/>
      <family val="2"/>
    </font>
    <font>
      <sz val="11"/>
      <color theme="1"/>
      <name val="Calibri"/>
      <family val="2"/>
      <charset val="204"/>
    </font>
    <font>
      <b/>
      <sz val="10"/>
      <color theme="1"/>
      <name val="Arial LatArm"/>
      <family val="2"/>
    </font>
    <font>
      <b/>
      <sz val="10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Arial LatArm"/>
      <family val="2"/>
    </font>
    <font>
      <b/>
      <sz val="12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 applyAlignment="1"/>
    <xf numFmtId="165" fontId="0" fillId="0" borderId="0" xfId="0" applyNumberFormat="1" applyBorder="1"/>
    <xf numFmtId="165" fontId="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1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34"/>
  <sheetViews>
    <sheetView tabSelected="1" topLeftCell="A4" workbookViewId="0">
      <selection activeCell="H16" sqref="H16"/>
    </sheetView>
  </sheetViews>
  <sheetFormatPr defaultRowHeight="15"/>
  <cols>
    <col min="1" max="1" width="32.7109375" customWidth="1"/>
    <col min="2" max="2" width="16.5703125" customWidth="1"/>
    <col min="3" max="3" width="17.28515625" customWidth="1"/>
    <col min="4" max="4" width="15" customWidth="1"/>
    <col min="5" max="5" width="10.85546875" customWidth="1"/>
    <col min="6" max="6" width="10" bestFit="1" customWidth="1"/>
    <col min="7" max="7" width="16.28515625" bestFit="1" customWidth="1"/>
    <col min="8" max="8" width="15.7109375" customWidth="1"/>
    <col min="10" max="10" width="14.5703125" customWidth="1"/>
    <col min="13" max="13" width="10" bestFit="1" customWidth="1"/>
    <col min="14" max="14" width="9.5703125" bestFit="1" customWidth="1"/>
  </cols>
  <sheetData>
    <row r="1" spans="1:36" s="2" customFormat="1">
      <c r="C1" s="38" t="s">
        <v>6</v>
      </c>
      <c r="D1" s="38"/>
      <c r="E1" s="38"/>
    </row>
    <row r="2" spans="1:36" s="2" customFormat="1">
      <c r="C2" s="38" t="s">
        <v>43</v>
      </c>
      <c r="D2" s="38"/>
      <c r="E2" s="38"/>
    </row>
    <row r="3" spans="1:36" s="2" customFormat="1">
      <c r="C3" s="38" t="s">
        <v>8</v>
      </c>
      <c r="D3" s="38"/>
      <c r="E3" s="38"/>
    </row>
    <row r="4" spans="1:36" s="2" customFormat="1">
      <c r="C4" s="38" t="s">
        <v>7</v>
      </c>
      <c r="D4" s="38"/>
      <c r="E4" s="38"/>
    </row>
    <row r="5" spans="1:36" s="2" customFormat="1"/>
    <row r="6" spans="1:36" ht="36" customHeight="1">
      <c r="A6" s="48" t="s">
        <v>9</v>
      </c>
      <c r="B6" s="48"/>
      <c r="C6" s="48"/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7" customFormat="1" ht="15" customHeight="1">
      <c r="A8" s="39" t="s">
        <v>13</v>
      </c>
      <c r="B8" s="39" t="s">
        <v>48</v>
      </c>
      <c r="C8" s="41" t="s">
        <v>10</v>
      </c>
      <c r="D8" s="42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s="17" customFormat="1">
      <c r="A9" s="39"/>
      <c r="B9" s="39"/>
      <c r="C9" s="44"/>
      <c r="D9" s="45"/>
      <c r="E9" s="4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s="17" customFormat="1" ht="30" customHeight="1">
      <c r="A10" s="39"/>
      <c r="B10" s="39"/>
      <c r="C10" s="36" t="s">
        <v>50</v>
      </c>
      <c r="D10" s="18" t="s">
        <v>5</v>
      </c>
      <c r="E10" s="58" t="s">
        <v>47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s="17" customFormat="1" ht="26.25" customHeight="1" thickBot="1">
      <c r="A11" s="40"/>
      <c r="B11" s="55" t="s">
        <v>4</v>
      </c>
      <c r="C11" s="56"/>
      <c r="D11" s="57"/>
      <c r="E11" s="59"/>
      <c r="F11" s="19"/>
      <c r="G11" s="19"/>
      <c r="H11" s="19"/>
      <c r="I11" s="19"/>
      <c r="J11" s="19"/>
      <c r="K11" s="19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ht="25.5" customHeight="1" thickBot="1">
      <c r="A12" s="49" t="s">
        <v>42</v>
      </c>
      <c r="B12" s="52">
        <f>B13+B14+B15+B16+B17+B18+B19+B20+B21+B22+B23+B24+B25+B26+B27+B28+B29+B30+B31</f>
        <v>1985144</v>
      </c>
      <c r="C12" s="52">
        <f>B12/4</f>
        <v>496286</v>
      </c>
      <c r="D12" s="52">
        <f>D13+D14+D15+D16+D17+D18+D19+D20+D21+D22+D23+D24+D25+D26+D27+D28+D29+D30+D31</f>
        <v>441006.2</v>
      </c>
      <c r="E12" s="51">
        <f>D12/B12*100</f>
        <v>22.215325437348625</v>
      </c>
      <c r="F12" s="3"/>
      <c r="G12" s="9"/>
      <c r="H12" s="3"/>
      <c r="I12" s="3"/>
      <c r="J12" s="3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30.75" customHeight="1" thickBot="1">
      <c r="A13" s="30" t="s">
        <v>2</v>
      </c>
      <c r="B13" s="31">
        <v>564901.5</v>
      </c>
      <c r="C13" s="29">
        <f t="shared" ref="C13:C31" si="0">B13/4</f>
        <v>141225.375</v>
      </c>
      <c r="D13" s="60">
        <v>113548</v>
      </c>
      <c r="E13" s="51">
        <f t="shared" ref="E13:E48" si="1">D13/B13*100</f>
        <v>20.10049539610003</v>
      </c>
      <c r="F13" s="3"/>
      <c r="G13" s="24"/>
      <c r="H13" s="3"/>
      <c r="I13" s="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" customFormat="1" ht="30.75" customHeight="1" thickBot="1">
      <c r="A14" s="30" t="s">
        <v>12</v>
      </c>
      <c r="B14" s="31">
        <v>6750</v>
      </c>
      <c r="C14" s="29">
        <f t="shared" si="0"/>
        <v>1687.5</v>
      </c>
      <c r="D14" s="32">
        <v>263.39999999999998</v>
      </c>
      <c r="E14" s="51">
        <f t="shared" si="1"/>
        <v>3.902222222222222</v>
      </c>
      <c r="F14" s="3"/>
      <c r="G14" s="24"/>
      <c r="H14" s="3"/>
      <c r="I14" s="3"/>
      <c r="J14" s="3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" customFormat="1" ht="30.75" customHeight="1" thickBot="1">
      <c r="A15" s="8" t="s">
        <v>14</v>
      </c>
      <c r="B15" s="14">
        <v>18750</v>
      </c>
      <c r="C15" s="29">
        <f t="shared" si="0"/>
        <v>4687.5</v>
      </c>
      <c r="D15" s="6">
        <v>0</v>
      </c>
      <c r="E15" s="51">
        <f t="shared" si="1"/>
        <v>0</v>
      </c>
      <c r="F15" s="3"/>
      <c r="G15" s="24"/>
      <c r="H15" s="3"/>
      <c r="I15" s="3"/>
      <c r="J15" s="3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2" customFormat="1" ht="30.75" customHeight="1" thickBot="1">
      <c r="A16" s="8" t="s">
        <v>38</v>
      </c>
      <c r="B16" s="14">
        <v>700</v>
      </c>
      <c r="C16" s="29">
        <f t="shared" si="0"/>
        <v>175</v>
      </c>
      <c r="D16" s="6">
        <v>0</v>
      </c>
      <c r="E16" s="51">
        <f t="shared" si="1"/>
        <v>0</v>
      </c>
      <c r="F16" s="3"/>
      <c r="G16" s="24"/>
      <c r="H16" s="3"/>
      <c r="I16" s="3"/>
      <c r="J16" s="3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2" customFormat="1" ht="30.75" customHeight="1" thickBot="1">
      <c r="A17" s="8" t="s">
        <v>39</v>
      </c>
      <c r="B17" s="14">
        <v>17000</v>
      </c>
      <c r="C17" s="29">
        <f t="shared" si="0"/>
        <v>4250</v>
      </c>
      <c r="D17" s="6">
        <v>2747.8</v>
      </c>
      <c r="E17" s="51">
        <f t="shared" si="1"/>
        <v>16.163529411764706</v>
      </c>
      <c r="F17" s="3"/>
      <c r="G17" s="24"/>
      <c r="H17" s="3"/>
      <c r="I17" s="3"/>
      <c r="J17" s="3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2" customFormat="1" ht="30.75" customHeight="1" thickBot="1">
      <c r="A18" s="8" t="s">
        <v>15</v>
      </c>
      <c r="B18" s="12">
        <v>8900</v>
      </c>
      <c r="C18" s="29">
        <f t="shared" si="0"/>
        <v>2225</v>
      </c>
      <c r="D18" s="5">
        <v>0</v>
      </c>
      <c r="E18" s="51">
        <f t="shared" si="1"/>
        <v>0</v>
      </c>
      <c r="F18" s="3"/>
      <c r="G18" s="24"/>
      <c r="H18" s="3"/>
      <c r="I18" s="3"/>
      <c r="J18" s="3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2" customFormat="1" ht="30.75" customHeight="1" thickBot="1">
      <c r="A19" s="8" t="s">
        <v>27</v>
      </c>
      <c r="B19" s="12">
        <v>33000</v>
      </c>
      <c r="C19" s="29">
        <f t="shared" si="0"/>
        <v>8250</v>
      </c>
      <c r="D19" s="5">
        <v>16329</v>
      </c>
      <c r="E19" s="51">
        <f t="shared" si="1"/>
        <v>49.481818181818184</v>
      </c>
      <c r="F19" s="3"/>
      <c r="G19" s="24"/>
      <c r="H19" s="3"/>
      <c r="I19" s="3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2" customFormat="1" ht="30.75" customHeight="1" thickBot="1">
      <c r="A20" s="8" t="s">
        <v>40</v>
      </c>
      <c r="B20" s="12">
        <v>247842.5</v>
      </c>
      <c r="C20" s="29">
        <f t="shared" si="0"/>
        <v>61960.625</v>
      </c>
      <c r="D20" s="5">
        <v>34515</v>
      </c>
      <c r="E20" s="51">
        <f t="shared" si="1"/>
        <v>13.926182958935614</v>
      </c>
      <c r="F20" s="3"/>
      <c r="G20" s="24"/>
      <c r="H20" s="3"/>
      <c r="I20" s="3"/>
      <c r="J20" s="3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2" customFormat="1" ht="27.75" customHeight="1" thickBot="1">
      <c r="A21" s="8" t="s">
        <v>17</v>
      </c>
      <c r="B21" s="12">
        <v>54000</v>
      </c>
      <c r="C21" s="29">
        <f t="shared" si="0"/>
        <v>13500</v>
      </c>
      <c r="D21" s="5">
        <v>5323.1</v>
      </c>
      <c r="E21" s="51">
        <f t="shared" si="1"/>
        <v>9.8575925925925922</v>
      </c>
      <c r="F21" s="3"/>
      <c r="G21" s="24"/>
      <c r="H21" s="3"/>
      <c r="I21" s="3"/>
      <c r="J21" s="3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" customFormat="1" ht="30.75" customHeight="1" thickBot="1">
      <c r="A22" s="8" t="s">
        <v>18</v>
      </c>
      <c r="B22" s="12">
        <v>83000</v>
      </c>
      <c r="C22" s="29">
        <f t="shared" si="0"/>
        <v>20750</v>
      </c>
      <c r="D22" s="5">
        <v>25269.8</v>
      </c>
      <c r="E22" s="51">
        <f t="shared" si="1"/>
        <v>30.445542168674699</v>
      </c>
      <c r="F22" s="3"/>
      <c r="G22" s="24"/>
      <c r="H22" s="3"/>
      <c r="I22" s="3"/>
      <c r="J22" s="3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" customFormat="1" ht="30.75" customHeight="1" thickBot="1">
      <c r="A23" s="8" t="s">
        <v>19</v>
      </c>
      <c r="B23" s="12">
        <v>1000</v>
      </c>
      <c r="C23" s="29">
        <f t="shared" si="0"/>
        <v>250</v>
      </c>
      <c r="D23" s="5">
        <v>0</v>
      </c>
      <c r="E23" s="51">
        <f t="shared" si="1"/>
        <v>0</v>
      </c>
      <c r="F23" s="3"/>
      <c r="G23" s="24"/>
      <c r="H23" s="3"/>
      <c r="I23" s="3"/>
      <c r="J23" s="3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" customFormat="1" ht="30.75" customHeight="1" thickBot="1">
      <c r="A24" s="8" t="s">
        <v>20</v>
      </c>
      <c r="B24" s="12">
        <v>26500</v>
      </c>
      <c r="C24" s="29">
        <f t="shared" si="0"/>
        <v>6625</v>
      </c>
      <c r="D24" s="5">
        <v>6052.9</v>
      </c>
      <c r="E24" s="51">
        <f t="shared" si="1"/>
        <v>22.841132075471695</v>
      </c>
      <c r="F24" s="3"/>
      <c r="G24" s="24"/>
      <c r="H24" s="3"/>
      <c r="I24" s="3"/>
      <c r="J24" s="3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" customFormat="1" ht="30.75" customHeight="1" thickBot="1">
      <c r="A25" s="8" t="s">
        <v>21</v>
      </c>
      <c r="B25" s="12">
        <v>41000</v>
      </c>
      <c r="C25" s="29">
        <f t="shared" si="0"/>
        <v>10250</v>
      </c>
      <c r="D25" s="5">
        <v>10205.4</v>
      </c>
      <c r="E25" s="51">
        <f t="shared" si="1"/>
        <v>24.891219512195121</v>
      </c>
      <c r="F25" s="3"/>
      <c r="G25" s="24"/>
      <c r="H25" s="3"/>
      <c r="I25" s="3"/>
      <c r="J25" s="3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" customFormat="1" ht="43.5" customHeight="1" thickBot="1">
      <c r="A26" s="8" t="s">
        <v>22</v>
      </c>
      <c r="B26" s="12">
        <v>39000</v>
      </c>
      <c r="C26" s="29">
        <f t="shared" si="0"/>
        <v>9750</v>
      </c>
      <c r="D26" s="5">
        <v>6509.3</v>
      </c>
      <c r="E26" s="51">
        <f t="shared" si="1"/>
        <v>16.690512820512822</v>
      </c>
      <c r="F26" s="3"/>
      <c r="G26" s="24"/>
      <c r="H26" s="3"/>
      <c r="I26" s="3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30.75" customHeight="1" thickBot="1">
      <c r="A27" s="33" t="s">
        <v>23</v>
      </c>
      <c r="B27" s="11">
        <v>40000</v>
      </c>
      <c r="C27" s="29">
        <f t="shared" si="0"/>
        <v>10000</v>
      </c>
      <c r="D27" s="34">
        <v>9235.2000000000007</v>
      </c>
      <c r="E27" s="51">
        <f t="shared" si="1"/>
        <v>23.088000000000005</v>
      </c>
      <c r="F27" s="3"/>
      <c r="G27" s="24"/>
      <c r="H27" s="3"/>
      <c r="I27" s="3"/>
      <c r="J27" s="3"/>
      <c r="K27" s="3"/>
      <c r="L27" s="1"/>
      <c r="M27" s="1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" customFormat="1" ht="30.75" customHeight="1" thickBot="1">
      <c r="A28" s="33" t="s">
        <v>25</v>
      </c>
      <c r="B28" s="11">
        <v>480000</v>
      </c>
      <c r="C28" s="29">
        <f t="shared" si="0"/>
        <v>120000</v>
      </c>
      <c r="D28" s="34">
        <v>96791.1</v>
      </c>
      <c r="E28" s="51">
        <f t="shared" si="1"/>
        <v>20.1648125</v>
      </c>
      <c r="F28" s="3"/>
      <c r="G28" s="24"/>
      <c r="H28" s="3"/>
      <c r="I28" s="3"/>
      <c r="J28" s="3"/>
      <c r="K28" s="3"/>
      <c r="L28" s="1"/>
      <c r="M28" s="1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" customFormat="1" ht="30.75" customHeight="1" thickBot="1">
      <c r="A29" s="33" t="s">
        <v>24</v>
      </c>
      <c r="B29" s="11">
        <v>203000</v>
      </c>
      <c r="C29" s="29">
        <f t="shared" si="0"/>
        <v>50750</v>
      </c>
      <c r="D29" s="34">
        <v>40479.199999999997</v>
      </c>
      <c r="E29" s="51">
        <f t="shared" si="1"/>
        <v>19.940492610837438</v>
      </c>
      <c r="F29" s="3"/>
      <c r="G29" s="24"/>
      <c r="H29" s="3"/>
      <c r="I29" s="3"/>
      <c r="J29" s="3"/>
      <c r="K29" s="3"/>
      <c r="L29" s="1"/>
      <c r="M29" s="1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" customFormat="1" ht="42" customHeight="1" thickBot="1">
      <c r="A30" s="33" t="s">
        <v>26</v>
      </c>
      <c r="B30" s="11">
        <v>49300</v>
      </c>
      <c r="C30" s="29">
        <f t="shared" si="0"/>
        <v>12325</v>
      </c>
      <c r="D30" s="34">
        <v>3237</v>
      </c>
      <c r="E30" s="51">
        <f t="shared" si="1"/>
        <v>6.5659229208924943</v>
      </c>
      <c r="F30" s="3"/>
      <c r="G30" s="24"/>
      <c r="H30" s="3"/>
      <c r="I30" s="3"/>
      <c r="J30" s="3"/>
      <c r="K30" s="3"/>
      <c r="L30" s="1"/>
      <c r="M30" s="1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" customFormat="1" ht="30.75" customHeight="1" thickBot="1">
      <c r="A31" s="33" t="s">
        <v>16</v>
      </c>
      <c r="B31" s="11">
        <v>70500</v>
      </c>
      <c r="C31" s="29">
        <f t="shared" si="0"/>
        <v>17625</v>
      </c>
      <c r="D31" s="34">
        <v>70500</v>
      </c>
      <c r="E31" s="51">
        <f t="shared" si="1"/>
        <v>100</v>
      </c>
      <c r="F31" s="3"/>
      <c r="G31" s="24"/>
      <c r="H31" s="3"/>
      <c r="I31" s="3"/>
      <c r="J31" s="3"/>
      <c r="K31" s="3"/>
      <c r="L31" s="1"/>
      <c r="M31" s="1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24" customHeight="1" thickBot="1">
      <c r="A32" s="49" t="s">
        <v>3</v>
      </c>
      <c r="B32" s="50">
        <f>B33+B34+B35+B36+B37+B38+B39+B40+B41+B42+B43+B44+B45+B46+B47</f>
        <v>1587321.8</v>
      </c>
      <c r="C32" s="50">
        <f>B32/4</f>
        <v>396830.45</v>
      </c>
      <c r="D32" s="50">
        <f>D33+D34+D35+D36+D37+D38+D39+D40+D41+D42+D43+D44+D45+D46+D47</f>
        <v>70416.599999999991</v>
      </c>
      <c r="E32" s="51">
        <f t="shared" si="1"/>
        <v>4.4361893095653313</v>
      </c>
      <c r="F32" s="3"/>
      <c r="G32" s="23"/>
      <c r="H32" s="3"/>
      <c r="I32" s="3"/>
      <c r="J32" s="3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28.5" customHeight="1" thickBot="1">
      <c r="A33" s="7" t="s">
        <v>41</v>
      </c>
      <c r="B33" s="10">
        <v>22080</v>
      </c>
      <c r="C33" s="35">
        <f t="shared" ref="C33:C48" si="2">B33/4</f>
        <v>5520</v>
      </c>
      <c r="D33" s="21">
        <v>1204.0999999999999</v>
      </c>
      <c r="E33" s="51">
        <f t="shared" si="1"/>
        <v>5.4533514492753623</v>
      </c>
      <c r="F33" s="3"/>
      <c r="G33" s="25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" customFormat="1" ht="30.75" customHeight="1" thickBot="1">
      <c r="A34" s="30" t="s">
        <v>28</v>
      </c>
      <c r="B34" s="31">
        <v>2000</v>
      </c>
      <c r="C34" s="35">
        <f t="shared" si="2"/>
        <v>500</v>
      </c>
      <c r="D34" s="32">
        <v>0</v>
      </c>
      <c r="E34" s="51">
        <f t="shared" si="1"/>
        <v>0</v>
      </c>
      <c r="F34" s="3"/>
      <c r="G34" s="24"/>
      <c r="H34" s="3"/>
      <c r="I34" s="3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" customFormat="1" ht="42" customHeight="1" thickBot="1">
      <c r="A35" s="8" t="s">
        <v>44</v>
      </c>
      <c r="B35" s="14">
        <v>26400</v>
      </c>
      <c r="C35" s="35">
        <f t="shared" si="2"/>
        <v>6600</v>
      </c>
      <c r="D35" s="6">
        <v>0</v>
      </c>
      <c r="E35" s="51">
        <f t="shared" si="1"/>
        <v>0</v>
      </c>
      <c r="F35" s="3"/>
      <c r="G35" s="24"/>
      <c r="H35" s="3"/>
      <c r="I35" s="3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30" customHeight="1" thickBot="1">
      <c r="A36" s="8" t="s">
        <v>30</v>
      </c>
      <c r="B36" s="14">
        <v>207000</v>
      </c>
      <c r="C36" s="35">
        <f t="shared" si="2"/>
        <v>51750</v>
      </c>
      <c r="D36" s="20">
        <v>2100</v>
      </c>
      <c r="E36" s="51">
        <f t="shared" si="1"/>
        <v>1.0144927536231882</v>
      </c>
      <c r="F36" s="3"/>
      <c r="G36" s="26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8.5" customHeight="1" thickBot="1">
      <c r="A37" s="8" t="s">
        <v>29</v>
      </c>
      <c r="B37" s="14">
        <v>115000</v>
      </c>
      <c r="C37" s="35">
        <f t="shared" si="2"/>
        <v>28750</v>
      </c>
      <c r="D37" s="20">
        <v>27989</v>
      </c>
      <c r="E37" s="51">
        <f t="shared" si="1"/>
        <v>24.338260869565218</v>
      </c>
      <c r="F37" s="3"/>
      <c r="G37" s="27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" customFormat="1" ht="28.5" customHeight="1" thickBot="1">
      <c r="A38" s="8" t="s">
        <v>31</v>
      </c>
      <c r="B38" s="15">
        <v>260000</v>
      </c>
      <c r="C38" s="35">
        <f t="shared" si="2"/>
        <v>65000</v>
      </c>
      <c r="D38" s="22">
        <v>1415</v>
      </c>
      <c r="E38" s="51">
        <f t="shared" si="1"/>
        <v>0.5442307692307693</v>
      </c>
      <c r="F38" s="3"/>
      <c r="G38" s="27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" customFormat="1" ht="42" customHeight="1" thickBot="1">
      <c r="A39" s="8" t="s">
        <v>32</v>
      </c>
      <c r="B39" s="13">
        <v>84500</v>
      </c>
      <c r="C39" s="35">
        <f t="shared" si="2"/>
        <v>21125</v>
      </c>
      <c r="D39" s="22">
        <v>9491.2999999999993</v>
      </c>
      <c r="E39" s="51">
        <f t="shared" si="1"/>
        <v>11.232307692307691</v>
      </c>
      <c r="F39" s="3"/>
      <c r="G39" s="27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" customFormat="1" ht="46.5" customHeight="1" thickBot="1">
      <c r="A40" s="8" t="s">
        <v>45</v>
      </c>
      <c r="B40" s="13">
        <v>53100</v>
      </c>
      <c r="C40" s="35">
        <f t="shared" si="2"/>
        <v>13275</v>
      </c>
      <c r="D40" s="22">
        <v>0</v>
      </c>
      <c r="E40" s="51">
        <f t="shared" si="1"/>
        <v>0</v>
      </c>
      <c r="F40" s="3"/>
      <c r="G40" s="27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" customFormat="1" ht="28.5" customHeight="1" thickBot="1">
      <c r="A41" s="8" t="s">
        <v>49</v>
      </c>
      <c r="B41" s="13">
        <v>322900</v>
      </c>
      <c r="C41" s="35">
        <f t="shared" si="2"/>
        <v>80725</v>
      </c>
      <c r="D41" s="22">
        <v>18879.2</v>
      </c>
      <c r="E41" s="51">
        <f t="shared" si="1"/>
        <v>5.8467637039331066</v>
      </c>
      <c r="F41" s="3"/>
      <c r="G41" s="27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33" customHeight="1" thickBot="1">
      <c r="A42" s="8" t="s">
        <v>46</v>
      </c>
      <c r="B42" s="12">
        <v>74500</v>
      </c>
      <c r="C42" s="35">
        <f t="shared" si="2"/>
        <v>18625</v>
      </c>
      <c r="D42" s="37">
        <v>999</v>
      </c>
      <c r="E42" s="51">
        <f t="shared" si="1"/>
        <v>1.3409395973154361</v>
      </c>
      <c r="F42" s="3"/>
      <c r="G42" s="27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" customFormat="1" ht="48.75" customHeight="1" thickBot="1">
      <c r="A43" s="8" t="s">
        <v>33</v>
      </c>
      <c r="B43" s="12">
        <v>59000</v>
      </c>
      <c r="C43" s="35">
        <f t="shared" si="2"/>
        <v>14750</v>
      </c>
      <c r="D43" s="37">
        <v>0</v>
      </c>
      <c r="E43" s="51">
        <f t="shared" si="1"/>
        <v>0</v>
      </c>
      <c r="F43" s="3"/>
      <c r="G43" s="27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" customFormat="1" ht="32.25" customHeight="1" thickBot="1">
      <c r="A44" s="8" t="s">
        <v>34</v>
      </c>
      <c r="B44" s="12">
        <v>47000</v>
      </c>
      <c r="C44" s="35">
        <f t="shared" si="2"/>
        <v>11750</v>
      </c>
      <c r="D44" s="37">
        <v>0</v>
      </c>
      <c r="E44" s="51">
        <f t="shared" si="1"/>
        <v>0</v>
      </c>
      <c r="F44" s="3"/>
      <c r="G44" s="27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" customFormat="1" ht="30.75" customHeight="1" thickBot="1">
      <c r="A45" s="8" t="s">
        <v>35</v>
      </c>
      <c r="B45" s="12">
        <v>75000</v>
      </c>
      <c r="C45" s="35">
        <f t="shared" si="2"/>
        <v>18750</v>
      </c>
      <c r="D45" s="37">
        <v>989</v>
      </c>
      <c r="E45" s="51">
        <f t="shared" si="1"/>
        <v>1.3186666666666667</v>
      </c>
      <c r="F45" s="3"/>
      <c r="G45" s="27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" customFormat="1" ht="44.25" customHeight="1" thickBot="1">
      <c r="A46" s="33" t="s">
        <v>36</v>
      </c>
      <c r="B46" s="12">
        <v>187341.8</v>
      </c>
      <c r="C46" s="35">
        <f t="shared" si="2"/>
        <v>46835.45</v>
      </c>
      <c r="D46" s="37">
        <v>7100</v>
      </c>
      <c r="E46" s="51">
        <f t="shared" si="1"/>
        <v>3.7898643015066584</v>
      </c>
      <c r="F46" s="3"/>
      <c r="G46" s="27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" customFormat="1" ht="46.5" customHeight="1" thickBot="1">
      <c r="A47" s="33" t="s">
        <v>37</v>
      </c>
      <c r="B47" s="12">
        <v>51500</v>
      </c>
      <c r="C47" s="35">
        <f t="shared" si="2"/>
        <v>12875</v>
      </c>
      <c r="D47" s="37">
        <v>250</v>
      </c>
      <c r="E47" s="51">
        <f t="shared" si="1"/>
        <v>0.48543689320388345</v>
      </c>
      <c r="F47" s="3"/>
      <c r="G47" s="27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7.75" customHeight="1" thickBot="1">
      <c r="A48" s="53" t="s">
        <v>0</v>
      </c>
      <c r="B48" s="54">
        <f>B12+B32</f>
        <v>3572465.8</v>
      </c>
      <c r="C48" s="54">
        <f t="shared" si="2"/>
        <v>893116.45</v>
      </c>
      <c r="D48" s="54">
        <f>D12+D32</f>
        <v>511422.8</v>
      </c>
      <c r="E48" s="51">
        <f t="shared" si="1"/>
        <v>14.315680782724357</v>
      </c>
      <c r="F48" s="3"/>
      <c r="G48" s="27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40">
      <c r="F49" s="1"/>
      <c r="G49" s="2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40">
      <c r="F50" s="1"/>
      <c r="G50" s="2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40" ht="29.25" customHeight="1">
      <c r="A51" s="47" t="s">
        <v>11</v>
      </c>
      <c r="B51" s="47"/>
      <c r="C51" s="47"/>
      <c r="D51" s="47"/>
      <c r="E51" s="47"/>
      <c r="F51" s="1"/>
      <c r="G51" s="2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40" s="2" customFormat="1">
      <c r="C52" s="38"/>
      <c r="D52" s="38"/>
      <c r="F52" s="1"/>
      <c r="G52" s="2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s="2" customFormat="1">
      <c r="F53" s="1"/>
      <c r="G53" s="2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s="2" customFormat="1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s="2" customFormat="1">
      <c r="C55" s="38"/>
      <c r="D55" s="3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s="2" customFormat="1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s="2" customFormat="1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s="2" customFormat="1">
      <c r="C58" s="38"/>
      <c r="D58" s="3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40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40">
      <c r="F61" s="1"/>
      <c r="G61" s="1"/>
      <c r="H61" s="1"/>
      <c r="I61" s="1"/>
      <c r="J61" s="1"/>
      <c r="K61" s="1"/>
      <c r="L61" s="1"/>
      <c r="M61" s="1"/>
      <c r="N61" s="1"/>
    </row>
    <row r="62" spans="1:40">
      <c r="F62" s="1"/>
      <c r="G62" s="1"/>
      <c r="H62" s="1"/>
      <c r="I62" s="1"/>
      <c r="J62" s="1"/>
      <c r="K62" s="1"/>
      <c r="L62" s="1"/>
      <c r="M62" s="1"/>
      <c r="N62" s="1"/>
    </row>
    <row r="63" spans="1:40">
      <c r="F63" s="1"/>
      <c r="G63" s="1"/>
      <c r="H63" s="1"/>
      <c r="I63" s="1"/>
      <c r="J63" s="1"/>
      <c r="K63" s="1"/>
      <c r="L63" s="1"/>
      <c r="M63" s="1"/>
      <c r="N63" s="1"/>
    </row>
    <row r="64" spans="1:40">
      <c r="F64" s="1"/>
      <c r="G64" s="1"/>
      <c r="H64" s="1"/>
      <c r="I64" s="1"/>
      <c r="J64" s="1"/>
      <c r="K64" s="1"/>
      <c r="L64" s="1"/>
      <c r="M64" s="1"/>
      <c r="N64" s="1"/>
    </row>
    <row r="65" spans="2:14">
      <c r="F65" s="1"/>
      <c r="G65" s="1"/>
      <c r="H65" s="1"/>
      <c r="I65" s="1"/>
      <c r="J65" s="1"/>
      <c r="K65" s="1"/>
      <c r="L65" s="1"/>
      <c r="M65" s="1"/>
      <c r="N65" s="1"/>
    </row>
    <row r="66" spans="2:14">
      <c r="F66" s="1"/>
      <c r="G66" s="1"/>
      <c r="H66" s="1"/>
      <c r="I66" s="1"/>
      <c r="J66" s="1"/>
      <c r="K66" s="1"/>
      <c r="L66" s="1"/>
      <c r="M66" s="1"/>
      <c r="N66" s="1"/>
    </row>
    <row r="67" spans="2:14">
      <c r="F67" s="1"/>
      <c r="G67" s="1"/>
      <c r="H67" s="1"/>
      <c r="I67" s="1"/>
      <c r="J67" s="1"/>
      <c r="K67" s="1"/>
      <c r="L67" s="1"/>
      <c r="M67" s="1"/>
      <c r="N67" s="1"/>
    </row>
    <row r="68" spans="2:14">
      <c r="F68" s="1"/>
      <c r="G68" s="1"/>
      <c r="H68" s="1"/>
      <c r="I68" s="1"/>
      <c r="J68" s="1"/>
      <c r="K68" s="1"/>
      <c r="L68" s="1"/>
      <c r="M68" s="1"/>
      <c r="N68" s="1"/>
    </row>
    <row r="69" spans="2:14">
      <c r="F69" s="1"/>
      <c r="G69" s="1"/>
      <c r="H69" s="1"/>
      <c r="I69" s="1"/>
      <c r="J69" s="1"/>
      <c r="K69" s="1"/>
      <c r="L69" s="1"/>
      <c r="M69" s="1"/>
      <c r="N69" s="1"/>
    </row>
    <row r="70" spans="2:14">
      <c r="F70" s="1"/>
      <c r="G70" s="1"/>
      <c r="H70" s="1"/>
      <c r="I70" s="1"/>
      <c r="J70" s="1"/>
      <c r="K70" s="1"/>
      <c r="L70" s="1"/>
      <c r="M70" s="1"/>
      <c r="N70" s="1"/>
    </row>
    <row r="71" spans="2:14">
      <c r="F71" s="1"/>
      <c r="G71" s="1"/>
      <c r="H71" s="1"/>
      <c r="I71" s="1"/>
      <c r="J71" s="1"/>
      <c r="K71" s="1"/>
      <c r="L71" s="1"/>
      <c r="M71" s="1"/>
      <c r="N71" s="1"/>
    </row>
    <row r="72" spans="2:14">
      <c r="F72" s="1"/>
      <c r="G72" s="1"/>
      <c r="H72" s="1"/>
      <c r="I72" s="1"/>
      <c r="J72" s="1"/>
      <c r="K72" s="1"/>
      <c r="L72" s="1"/>
      <c r="M72" s="1"/>
      <c r="N72" s="1"/>
    </row>
    <row r="73" spans="2:14">
      <c r="F73" s="1"/>
      <c r="G73" s="1"/>
      <c r="H73" s="1"/>
      <c r="I73" s="1"/>
      <c r="J73" s="1"/>
      <c r="K73" s="1"/>
      <c r="L73" s="1"/>
      <c r="M73" s="1"/>
      <c r="N73" s="1"/>
    </row>
    <row r="74" spans="2:14">
      <c r="F74" s="1"/>
      <c r="G74" s="1"/>
      <c r="H74" s="1"/>
      <c r="I74" s="1"/>
      <c r="J74" s="1"/>
      <c r="K74" s="1"/>
      <c r="L74" s="1"/>
      <c r="M74" s="1"/>
      <c r="N74" s="1"/>
    </row>
    <row r="75" spans="2:1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>
      <c r="F229" s="1"/>
      <c r="G229" s="1"/>
      <c r="H229" s="1"/>
      <c r="I229" s="1"/>
      <c r="J229" s="1"/>
      <c r="K229" s="1"/>
      <c r="L229" s="1"/>
      <c r="M229" s="1"/>
      <c r="N229" s="1"/>
    </row>
    <row r="230" spans="2:14">
      <c r="F230" s="1"/>
      <c r="G230" s="1"/>
      <c r="H230" s="1"/>
      <c r="I230" s="1"/>
      <c r="J230" s="1"/>
      <c r="K230" s="1"/>
      <c r="L230" s="1"/>
      <c r="M230" s="1"/>
      <c r="N230" s="1"/>
    </row>
    <row r="231" spans="2:14">
      <c r="F231" s="1"/>
      <c r="G231" s="1"/>
      <c r="H231" s="1"/>
      <c r="I231" s="1"/>
      <c r="J231" s="1"/>
      <c r="K231" s="1"/>
      <c r="L231" s="1"/>
      <c r="M231" s="1"/>
      <c r="N231" s="1"/>
    </row>
    <row r="232" spans="2:14">
      <c r="F232" s="1"/>
      <c r="G232" s="1"/>
      <c r="H232" s="1"/>
      <c r="I232" s="1"/>
      <c r="J232" s="1"/>
      <c r="K232" s="1"/>
      <c r="L232" s="1"/>
      <c r="M232" s="1"/>
      <c r="N232" s="1"/>
    </row>
    <row r="233" spans="2:14">
      <c r="F233" s="1"/>
      <c r="G233" s="1"/>
      <c r="H233" s="1"/>
      <c r="I233" s="1"/>
      <c r="J233" s="1"/>
      <c r="K233" s="1"/>
      <c r="L233" s="1"/>
      <c r="M233" s="1"/>
      <c r="N233" s="1"/>
    </row>
    <row r="234" spans="2:14">
      <c r="F234" s="1"/>
      <c r="G234" s="1"/>
      <c r="H234" s="1"/>
      <c r="I234" s="1"/>
      <c r="J234" s="1"/>
      <c r="K234" s="1"/>
      <c r="L234" s="1"/>
      <c r="M234" s="1"/>
      <c r="N234" s="1"/>
    </row>
  </sheetData>
  <mergeCells count="14">
    <mergeCell ref="E10:E11"/>
    <mergeCell ref="C52:D52"/>
    <mergeCell ref="C55:D55"/>
    <mergeCell ref="C58:D58"/>
    <mergeCell ref="A6:E6"/>
    <mergeCell ref="A8:A11"/>
    <mergeCell ref="B11:D11"/>
    <mergeCell ref="B8:B10"/>
    <mergeCell ref="C8:E9"/>
    <mergeCell ref="A51:E51"/>
    <mergeCell ref="C1:E1"/>
    <mergeCell ref="C2:E2"/>
    <mergeCell ref="C3:E3"/>
    <mergeCell ref="C4:E4"/>
  </mergeCells>
  <pageMargins left="0.02" right="0" top="0.5" bottom="0.4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Andranik</cp:lastModifiedBy>
  <cp:lastPrinted>2023-04-26T07:06:47Z</cp:lastPrinted>
  <dcterms:created xsi:type="dcterms:W3CDTF">2017-04-26T05:26:22Z</dcterms:created>
  <dcterms:modified xsi:type="dcterms:W3CDTF">2023-04-26T07:09:29Z</dcterms:modified>
</cp:coreProperties>
</file>