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\Desktop\BYUJE 2023\"/>
    </mc:Choice>
  </mc:AlternateContent>
  <xr:revisionPtr revIDLastSave="0" documentId="13_ncr:1_{033AAACB-BD9B-431A-B74C-661409E53A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I12" i="1"/>
  <c r="J12" i="1"/>
  <c r="K12" i="1"/>
  <c r="L12" i="1"/>
  <c r="D13" i="1"/>
  <c r="D12" i="1" s="1"/>
  <c r="E13" i="1"/>
  <c r="E12" i="1" s="1"/>
  <c r="G13" i="1"/>
  <c r="G12" i="1" s="1"/>
  <c r="H13" i="1"/>
  <c r="H12" i="1" s="1"/>
  <c r="J13" i="1"/>
  <c r="K13" i="1"/>
  <c r="D14" i="1"/>
  <c r="E14" i="1"/>
  <c r="G14" i="1"/>
  <c r="H14" i="1"/>
  <c r="J14" i="1"/>
  <c r="K14" i="1"/>
  <c r="J118" i="1" l="1"/>
  <c r="G118" i="1"/>
  <c r="D118" i="1"/>
  <c r="J117" i="1"/>
  <c r="M117" i="1" s="1"/>
  <c r="G117" i="1"/>
  <c r="D117" i="1"/>
  <c r="J116" i="1"/>
  <c r="G116" i="1"/>
  <c r="G115" i="1" s="1"/>
  <c r="D116" i="1"/>
  <c r="L115" i="1"/>
  <c r="K115" i="1"/>
  <c r="I115" i="1"/>
  <c r="H115" i="1"/>
  <c r="F115" i="1"/>
  <c r="E115" i="1"/>
  <c r="D115" i="1"/>
  <c r="J114" i="1"/>
  <c r="J112" i="1" s="1"/>
  <c r="G114" i="1"/>
  <c r="D114" i="1"/>
  <c r="J113" i="1"/>
  <c r="G113" i="1"/>
  <c r="M113" i="1" s="1"/>
  <c r="D113" i="1"/>
  <c r="L112" i="1"/>
  <c r="I112" i="1"/>
  <c r="F112" i="1"/>
  <c r="J111" i="1"/>
  <c r="M111" i="1" s="1"/>
  <c r="G111" i="1"/>
  <c r="D111" i="1"/>
  <c r="J110" i="1"/>
  <c r="J109" i="1" s="1"/>
  <c r="M109" i="1" s="1"/>
  <c r="G110" i="1"/>
  <c r="D110" i="1"/>
  <c r="D109" i="1" s="1"/>
  <c r="K109" i="1"/>
  <c r="H109" i="1"/>
  <c r="G109" i="1"/>
  <c r="E109" i="1"/>
  <c r="J108" i="1"/>
  <c r="G108" i="1"/>
  <c r="D108" i="1"/>
  <c r="J107" i="1"/>
  <c r="G107" i="1"/>
  <c r="D107" i="1"/>
  <c r="K106" i="1"/>
  <c r="H106" i="1"/>
  <c r="E106" i="1"/>
  <c r="D106" i="1"/>
  <c r="J105" i="1"/>
  <c r="M105" i="1" s="1"/>
  <c r="G105" i="1"/>
  <c r="D105" i="1"/>
  <c r="J104" i="1"/>
  <c r="M104" i="1" s="1"/>
  <c r="G104" i="1"/>
  <c r="D104" i="1"/>
  <c r="J103" i="1"/>
  <c r="M103" i="1" s="1"/>
  <c r="G103" i="1"/>
  <c r="D103" i="1"/>
  <c r="J102" i="1"/>
  <c r="G102" i="1"/>
  <c r="D102" i="1"/>
  <c r="J101" i="1"/>
  <c r="M101" i="1" s="1"/>
  <c r="G101" i="1"/>
  <c r="D101" i="1"/>
  <c r="J100" i="1"/>
  <c r="G100" i="1"/>
  <c r="D100" i="1"/>
  <c r="J99" i="1"/>
  <c r="M99" i="1" s="1"/>
  <c r="G99" i="1"/>
  <c r="D99" i="1"/>
  <c r="J98" i="1"/>
  <c r="G98" i="1"/>
  <c r="D98" i="1"/>
  <c r="J97" i="1"/>
  <c r="M97" i="1" s="1"/>
  <c r="G97" i="1"/>
  <c r="D97" i="1"/>
  <c r="J96" i="1"/>
  <c r="G96" i="1"/>
  <c r="D96" i="1"/>
  <c r="J95" i="1"/>
  <c r="M95" i="1" s="1"/>
  <c r="G95" i="1"/>
  <c r="D95" i="1"/>
  <c r="J94" i="1"/>
  <c r="G94" i="1"/>
  <c r="D94" i="1"/>
  <c r="J93" i="1"/>
  <c r="G93" i="1"/>
  <c r="D93" i="1"/>
  <c r="J92" i="1"/>
  <c r="G92" i="1"/>
  <c r="M92" i="1" s="1"/>
  <c r="D92" i="1"/>
  <c r="J91" i="1"/>
  <c r="G91" i="1"/>
  <c r="D91" i="1"/>
  <c r="J90" i="1"/>
  <c r="G90" i="1"/>
  <c r="M90" i="1" s="1"/>
  <c r="D90" i="1"/>
  <c r="J89" i="1"/>
  <c r="G89" i="1"/>
  <c r="D89" i="1"/>
  <c r="J88" i="1"/>
  <c r="G88" i="1"/>
  <c r="M88" i="1" s="1"/>
  <c r="D88" i="1"/>
  <c r="J87" i="1"/>
  <c r="M87" i="1" s="1"/>
  <c r="G87" i="1"/>
  <c r="D87" i="1"/>
  <c r="J86" i="1"/>
  <c r="G86" i="1"/>
  <c r="D86" i="1"/>
  <c r="J85" i="1"/>
  <c r="M85" i="1" s="1"/>
  <c r="G85" i="1"/>
  <c r="D85" i="1"/>
  <c r="J84" i="1"/>
  <c r="G84" i="1"/>
  <c r="D84" i="1"/>
  <c r="K83" i="1"/>
  <c r="K82" i="1" s="1"/>
  <c r="H83" i="1"/>
  <c r="E83" i="1"/>
  <c r="D83" i="1"/>
  <c r="D82" i="1" s="1"/>
  <c r="H82" i="1"/>
  <c r="E82" i="1"/>
  <c r="M81" i="1"/>
  <c r="J81" i="1"/>
  <c r="G81" i="1"/>
  <c r="D81" i="1"/>
  <c r="M80" i="1"/>
  <c r="J80" i="1"/>
  <c r="G80" i="1"/>
  <c r="D80" i="1"/>
  <c r="M79" i="1"/>
  <c r="J79" i="1"/>
  <c r="G79" i="1"/>
  <c r="G78" i="1" s="1"/>
  <c r="M78" i="1" s="1"/>
  <c r="D79" i="1"/>
  <c r="K78" i="1"/>
  <c r="J78" i="1"/>
  <c r="H78" i="1"/>
  <c r="E78" i="1"/>
  <c r="E68" i="1" s="1"/>
  <c r="D78" i="1"/>
  <c r="J77" i="1"/>
  <c r="M77" i="1" s="1"/>
  <c r="G77" i="1"/>
  <c r="D77" i="1"/>
  <c r="D73" i="1" s="1"/>
  <c r="J76" i="1"/>
  <c r="G76" i="1"/>
  <c r="D76" i="1"/>
  <c r="J75" i="1"/>
  <c r="M75" i="1" s="1"/>
  <c r="G75" i="1"/>
  <c r="D75" i="1"/>
  <c r="J74" i="1"/>
  <c r="G74" i="1"/>
  <c r="D74" i="1"/>
  <c r="K73" i="1"/>
  <c r="H73" i="1"/>
  <c r="G73" i="1"/>
  <c r="E73" i="1"/>
  <c r="J72" i="1"/>
  <c r="G72" i="1"/>
  <c r="G71" i="1" s="1"/>
  <c r="D72" i="1"/>
  <c r="K71" i="1"/>
  <c r="J71" i="1"/>
  <c r="H71" i="1"/>
  <c r="E71" i="1"/>
  <c r="D71" i="1"/>
  <c r="J70" i="1"/>
  <c r="G70" i="1"/>
  <c r="G69" i="1" s="1"/>
  <c r="D70" i="1"/>
  <c r="D69" i="1" s="1"/>
  <c r="L69" i="1"/>
  <c r="L68" i="1" s="1"/>
  <c r="J69" i="1"/>
  <c r="I69" i="1"/>
  <c r="F69" i="1"/>
  <c r="F68" i="1" s="1"/>
  <c r="I68" i="1"/>
  <c r="J67" i="1"/>
  <c r="G67" i="1"/>
  <c r="D67" i="1"/>
  <c r="J66" i="1"/>
  <c r="M66" i="1" s="1"/>
  <c r="G66" i="1"/>
  <c r="D66" i="1"/>
  <c r="D65" i="1" s="1"/>
  <c r="L65" i="1"/>
  <c r="J65" i="1"/>
  <c r="I65" i="1"/>
  <c r="F65" i="1"/>
  <c r="J64" i="1"/>
  <c r="G64" i="1"/>
  <c r="D64" i="1"/>
  <c r="J63" i="1"/>
  <c r="G63" i="1"/>
  <c r="M63" i="1" s="1"/>
  <c r="D63" i="1"/>
  <c r="J62" i="1"/>
  <c r="G62" i="1"/>
  <c r="D62" i="1"/>
  <c r="J61" i="1"/>
  <c r="M61" i="1" s="1"/>
  <c r="G61" i="1"/>
  <c r="D61" i="1"/>
  <c r="K60" i="1"/>
  <c r="K58" i="1" s="1"/>
  <c r="J60" i="1"/>
  <c r="H60" i="1"/>
  <c r="G60" i="1"/>
  <c r="E60" i="1"/>
  <c r="E58" i="1" s="1"/>
  <c r="D60" i="1"/>
  <c r="D58" i="1" s="1"/>
  <c r="J59" i="1"/>
  <c r="G59" i="1"/>
  <c r="G58" i="1" s="1"/>
  <c r="D59" i="1"/>
  <c r="J58" i="1"/>
  <c r="M58" i="1" s="1"/>
  <c r="H58" i="1"/>
  <c r="J57" i="1"/>
  <c r="G57" i="1"/>
  <c r="M57" i="1" s="1"/>
  <c r="D57" i="1"/>
  <c r="D56" i="1" s="1"/>
  <c r="L56" i="1"/>
  <c r="J56" i="1"/>
  <c r="I56" i="1"/>
  <c r="I49" i="1" s="1"/>
  <c r="F56" i="1"/>
  <c r="J55" i="1"/>
  <c r="J54" i="1" s="1"/>
  <c r="G55" i="1"/>
  <c r="M55" i="1" s="1"/>
  <c r="D55" i="1"/>
  <c r="D54" i="1" s="1"/>
  <c r="K54" i="1"/>
  <c r="H54" i="1"/>
  <c r="G54" i="1"/>
  <c r="E54" i="1"/>
  <c r="J53" i="1"/>
  <c r="M53" i="1" s="1"/>
  <c r="G53" i="1"/>
  <c r="D53" i="1"/>
  <c r="D52" i="1" s="1"/>
  <c r="L52" i="1"/>
  <c r="I52" i="1"/>
  <c r="G52" i="1"/>
  <c r="F52" i="1"/>
  <c r="F49" i="1" s="1"/>
  <c r="J51" i="1"/>
  <c r="M51" i="1" s="1"/>
  <c r="G51" i="1"/>
  <c r="G50" i="1" s="1"/>
  <c r="D51" i="1"/>
  <c r="D50" i="1" s="1"/>
  <c r="K50" i="1"/>
  <c r="J50" i="1"/>
  <c r="H50" i="1"/>
  <c r="H49" i="1" s="1"/>
  <c r="E50" i="1"/>
  <c r="J48" i="1"/>
  <c r="G48" i="1"/>
  <c r="D48" i="1"/>
  <c r="J47" i="1"/>
  <c r="M47" i="1" s="1"/>
  <c r="G47" i="1"/>
  <c r="D47" i="1"/>
  <c r="D44" i="1" s="1"/>
  <c r="D43" i="1" s="1"/>
  <c r="J46" i="1"/>
  <c r="G46" i="1"/>
  <c r="D46" i="1"/>
  <c r="J45" i="1"/>
  <c r="M45" i="1" s="1"/>
  <c r="G45" i="1"/>
  <c r="D45" i="1"/>
  <c r="K44" i="1"/>
  <c r="K43" i="1" s="1"/>
  <c r="H44" i="1"/>
  <c r="H43" i="1" s="1"/>
  <c r="E44" i="1"/>
  <c r="E43" i="1" s="1"/>
  <c r="J42" i="1"/>
  <c r="M42" i="1" s="1"/>
  <c r="G42" i="1"/>
  <c r="D42" i="1"/>
  <c r="J41" i="1"/>
  <c r="M41" i="1" s="1"/>
  <c r="G41" i="1"/>
  <c r="D41" i="1"/>
  <c r="D40" i="1" s="1"/>
  <c r="K40" i="1"/>
  <c r="J40" i="1"/>
  <c r="H40" i="1"/>
  <c r="G40" i="1"/>
  <c r="M40" i="1" s="1"/>
  <c r="E40" i="1"/>
  <c r="J39" i="1"/>
  <c r="G39" i="1"/>
  <c r="M39" i="1" s="1"/>
  <c r="D39" i="1"/>
  <c r="J38" i="1"/>
  <c r="G38" i="1"/>
  <c r="M38" i="1" s="1"/>
  <c r="D38" i="1"/>
  <c r="J37" i="1"/>
  <c r="G37" i="1"/>
  <c r="M37" i="1" s="1"/>
  <c r="D37" i="1"/>
  <c r="J36" i="1"/>
  <c r="G36" i="1"/>
  <c r="M36" i="1" s="1"/>
  <c r="D36" i="1"/>
  <c r="J35" i="1"/>
  <c r="G35" i="1"/>
  <c r="M35" i="1" s="1"/>
  <c r="D35" i="1"/>
  <c r="J34" i="1"/>
  <c r="G34" i="1"/>
  <c r="M34" i="1" s="1"/>
  <c r="D34" i="1"/>
  <c r="J33" i="1"/>
  <c r="G33" i="1"/>
  <c r="M33" i="1" s="1"/>
  <c r="D33" i="1"/>
  <c r="J32" i="1"/>
  <c r="G32" i="1"/>
  <c r="M32" i="1" s="1"/>
  <c r="D32" i="1"/>
  <c r="J31" i="1"/>
  <c r="G31" i="1"/>
  <c r="M31" i="1" s="1"/>
  <c r="D31" i="1"/>
  <c r="J30" i="1"/>
  <c r="G30" i="1"/>
  <c r="M30" i="1" s="1"/>
  <c r="D30" i="1"/>
  <c r="J29" i="1"/>
  <c r="G29" i="1"/>
  <c r="M29" i="1" s="1"/>
  <c r="D29" i="1"/>
  <c r="J28" i="1"/>
  <c r="G28" i="1"/>
  <c r="M28" i="1" s="1"/>
  <c r="D28" i="1"/>
  <c r="J27" i="1"/>
  <c r="G27" i="1"/>
  <c r="M27" i="1" s="1"/>
  <c r="D27" i="1"/>
  <c r="J26" i="1"/>
  <c r="G26" i="1"/>
  <c r="M26" i="1" s="1"/>
  <c r="D26" i="1"/>
  <c r="J25" i="1"/>
  <c r="G25" i="1"/>
  <c r="M25" i="1" s="1"/>
  <c r="D25" i="1"/>
  <c r="J24" i="1"/>
  <c r="G24" i="1"/>
  <c r="M24" i="1" s="1"/>
  <c r="D24" i="1"/>
  <c r="J23" i="1"/>
  <c r="G23" i="1"/>
  <c r="M23" i="1" s="1"/>
  <c r="D23" i="1"/>
  <c r="J22" i="1"/>
  <c r="J20" i="1" s="1"/>
  <c r="G22" i="1"/>
  <c r="D22" i="1"/>
  <c r="J21" i="1"/>
  <c r="G21" i="1"/>
  <c r="D21" i="1"/>
  <c r="K20" i="1"/>
  <c r="H20" i="1"/>
  <c r="E20" i="1"/>
  <c r="D20" i="1"/>
  <c r="J19" i="1"/>
  <c r="M19" i="1" s="1"/>
  <c r="G19" i="1"/>
  <c r="D19" i="1"/>
  <c r="D18" i="1" s="1"/>
  <c r="K18" i="1"/>
  <c r="J18" i="1"/>
  <c r="H18" i="1"/>
  <c r="G18" i="1"/>
  <c r="M18" i="1" s="1"/>
  <c r="E18" i="1"/>
  <c r="J17" i="1"/>
  <c r="G17" i="1"/>
  <c r="M17" i="1" s="1"/>
  <c r="D17" i="1"/>
  <c r="J16" i="1"/>
  <c r="G16" i="1"/>
  <c r="D16" i="1"/>
  <c r="J15" i="1"/>
  <c r="G15" i="1"/>
  <c r="D15" i="1"/>
  <c r="D49" i="1" l="1"/>
  <c r="G68" i="1"/>
  <c r="M48" i="1"/>
  <c r="M54" i="1"/>
  <c r="E49" i="1"/>
  <c r="K49" i="1"/>
  <c r="M64" i="1"/>
  <c r="G65" i="1"/>
  <c r="M65" i="1" s="1"/>
  <c r="M67" i="1"/>
  <c r="M69" i="1"/>
  <c r="M70" i="1"/>
  <c r="M72" i="1"/>
  <c r="M74" i="1"/>
  <c r="M86" i="1"/>
  <c r="M89" i="1"/>
  <c r="M94" i="1"/>
  <c r="M98" i="1"/>
  <c r="G112" i="1"/>
  <c r="M112" i="1" s="1"/>
  <c r="D112" i="1"/>
  <c r="M114" i="1"/>
  <c r="M116" i="1"/>
  <c r="G20" i="1"/>
  <c r="M20" i="1" s="1"/>
  <c r="K68" i="1"/>
  <c r="H68" i="1"/>
  <c r="G83" i="1"/>
  <c r="G82" i="1" s="1"/>
  <c r="M15" i="1"/>
  <c r="G44" i="1"/>
  <c r="G43" i="1" s="1"/>
  <c r="M46" i="1"/>
  <c r="L49" i="1"/>
  <c r="M59" i="1"/>
  <c r="M76" i="1"/>
  <c r="J83" i="1"/>
  <c r="J82" i="1" s="1"/>
  <c r="M84" i="1"/>
  <c r="M91" i="1"/>
  <c r="M96" i="1"/>
  <c r="M100" i="1"/>
  <c r="G106" i="1"/>
  <c r="M108" i="1"/>
  <c r="M110" i="1"/>
  <c r="M118" i="1"/>
  <c r="M50" i="1"/>
  <c r="D68" i="1"/>
  <c r="M82" i="1"/>
  <c r="M71" i="1"/>
  <c r="J115" i="1"/>
  <c r="M115" i="1" s="1"/>
  <c r="J44" i="1"/>
  <c r="J52" i="1"/>
  <c r="G56" i="1"/>
  <c r="G49" i="1" s="1"/>
  <c r="J73" i="1"/>
  <c r="M73" i="1" s="1"/>
  <c r="J106" i="1"/>
  <c r="M83" i="1" l="1"/>
  <c r="M56" i="1"/>
  <c r="M44" i="1"/>
  <c r="J43" i="1"/>
  <c r="M43" i="1" s="1"/>
  <c r="M14" i="1"/>
  <c r="J68" i="1"/>
  <c r="M68" i="1" s="1"/>
  <c r="M52" i="1"/>
  <c r="J49" i="1"/>
  <c r="M49" i="1" s="1"/>
  <c r="M13" i="1" l="1"/>
</calcChain>
</file>

<file path=xl/sharedStrings.xml><?xml version="1.0" encoding="utf-8"?>
<sst xmlns="http://schemas.openxmlformats.org/spreadsheetml/2006/main" count="462" uniqueCount="153">
  <si>
    <t>Փաստացի</t>
  </si>
  <si>
    <t>Տողի</t>
  </si>
  <si>
    <t>Հոդվածի համար</t>
  </si>
  <si>
    <t>Ընդամենը</t>
  </si>
  <si>
    <t>այդ թվում</t>
  </si>
  <si>
    <t>Տարեկան պլան</t>
  </si>
  <si>
    <t xml:space="preserve">կատարողական </t>
  </si>
  <si>
    <t>NN</t>
  </si>
  <si>
    <t>Եկամտատեսակները</t>
  </si>
  <si>
    <t>(u.5+u.6)</t>
  </si>
  <si>
    <t>վարչական մաս</t>
  </si>
  <si>
    <t>Ֆոնդային մաս</t>
  </si>
  <si>
    <t>վարչական բյուջե</t>
  </si>
  <si>
    <t>Ֆոնդային բյուջե</t>
  </si>
  <si>
    <t>%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</si>
  <si>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</si>
  <si>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</si>
  <si>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</si>
  <si>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</si>
  <si>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</si>
  <si>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</si>
  <si>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</si>
  <si>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</si>
  <si>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</si>
  <si>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</si>
  <si>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</si>
  <si>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</si>
  <si>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</si>
  <si>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</si>
  <si>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</si>
  <si>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</si>
  <si>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</si>
  <si>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</si>
  <si>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</si>
  <si>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</si>
  <si>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</si>
  <si>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</si>
  <si>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</si>
  <si>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</si>
  <si>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</si>
  <si>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</si>
  <si>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</si>
  <si>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</si>
  <si>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</si>
  <si>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</si>
  <si>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</si>
  <si>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</si>
  <si>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</si>
  <si>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</si>
  <si>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</si>
  <si>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</si>
  <si>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</si>
  <si>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</si>
  <si>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</si>
  <si>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</si>
  <si>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</si>
  <si>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</si>
  <si>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</si>
  <si>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</si>
  <si>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</si>
  <si>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</si>
  <si>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</si>
  <si>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</si>
  <si>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</si>
  <si>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</si>
  <si>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</si>
  <si>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</si>
  <si>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</si>
  <si>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</si>
  <si>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</si>
  <si>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</si>
  <si>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</si>
  <si>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</si>
  <si>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</si>
  <si>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</si>
  <si>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</si>
  <si>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</si>
  <si>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</si>
  <si>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</si>
  <si>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</si>
  <si>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</si>
  <si>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</si>
  <si>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</si>
  <si>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</si>
  <si>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</si>
  <si>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</si>
  <si>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</si>
  <si>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</si>
  <si>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</si>
  <si>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</si>
  <si>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</si>
  <si>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</si>
  <si>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</si>
  <si>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</si>
  <si>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</si>
  <si>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</si>
  <si>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</si>
  <si>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</si>
  <si>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</si>
  <si>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</si>
  <si>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</si>
  <si>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</si>
  <si>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</si>
  <si>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</si>
  <si>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</si>
  <si>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</si>
  <si>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</si>
  <si>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</si>
  <si>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</si>
  <si>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</si>
  <si>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</si>
  <si>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</si>
  <si>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</si>
  <si>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</si>
  <si>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</si>
  <si>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</si>
  <si>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</si>
  <si>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</si>
  <si>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</si>
  <si>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</si>
  <si>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</si>
  <si>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</si>
  <si>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</si>
  <si>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</si>
  <si>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</si>
  <si>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</si>
  <si>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</si>
  <si>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</si>
  <si>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</si>
  <si>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</si>
  <si>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</si>
  <si>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</si>
  <si>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</si>
  <si>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</si>
  <si>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</si>
  <si>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</si>
  <si>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</si>
  <si>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</si>
  <si>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</si>
  <si>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</si>
  <si>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</si>
  <si>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 xml:space="preserve">3.9 Այլ եկամուտներ 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</si>
  <si>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</si>
  <si>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</si>
  <si>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</si>
  <si>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</si>
  <si>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Հավելված 1</t>
  </si>
  <si>
    <t xml:space="preserve">                            Վեդի համայնքի ավագանու</t>
  </si>
  <si>
    <t xml:space="preserve"> ՀՀ ԱՐԱՐԱՏԻ ՄԱՐԶԻ   ՎԵԴԻ ՀԱՄԱՅՆՔԻ 2022 ԹՎԱԿԱՆԻ ԲՅՈՒՋԵԻ ԵԿԱՄՈՒՏՆԵՐԻ</t>
  </si>
  <si>
    <t>4-ՐԴ ԵՌԱՄՍՅԱԿԻ ԿԱՏԱՐՈՂԱԿԱՆ</t>
  </si>
  <si>
    <t>ՀՀ ԴՐԱՄ</t>
  </si>
  <si>
    <t>Վեդի համայնքի ավագանու</t>
  </si>
  <si>
    <t xml:space="preserve">                                                                                               2023 թվականի  հունվարի  N    -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</si>
</sst>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8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 LatArm"/>
      <family val="2"/>
      <charset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</borders>
  <cellStyleXfs count="12">
    <xf numFmtId="0" fontId="0" fillId="0" borderId="0"/>
    <xf numFmtId="0" fontId="2" fillId="0" borderId="1" applyNumberFormat="0" applyFill="0" applyProtection="0">
      <alignment horizontal="center"/>
    </xf>
    <xf numFmtId="0" fontId="1" fillId="0" borderId="1" applyNumberFormat="0" applyFont="0" applyFill="0" applyAlignment="0" applyProtection="0"/>
    <xf numFmtId="0" fontId="2" fillId="0" borderId="1" applyNumberFormat="0" applyFill="0" applyProtection="0">
      <alignment horizontal="center" vertical="center"/>
    </xf>
    <xf numFmtId="4" fontId="3" fillId="0" borderId="3" applyFill="0" applyProtection="0">
      <alignment horizontal="right" vertical="center"/>
    </xf>
    <xf numFmtId="4" fontId="3" fillId="0" borderId="3" applyFill="0" applyProtection="0">
      <alignment horizontal="center" vertical="center"/>
    </xf>
    <xf numFmtId="0" fontId="4" fillId="0" borderId="3" applyNumberFormat="0" applyFill="0" applyProtection="0">
      <alignment horizontal="left" vertical="center" wrapText="1"/>
    </xf>
    <xf numFmtId="0" fontId="3" fillId="0" borderId="6" applyNumberFormat="0" applyFill="0" applyProtection="0">
      <alignment horizontal="right" vertical="center"/>
    </xf>
    <xf numFmtId="0" fontId="4" fillId="0" borderId="6" applyNumberFormat="0" applyFill="0" applyProtection="0">
      <alignment horizontal="center" vertical="center"/>
    </xf>
    <xf numFmtId="0" fontId="4" fillId="0" borderId="6" applyNumberFormat="0" applyFill="0" applyProtection="0">
      <alignment horizontal="left" vertical="center" wrapText="1"/>
    </xf>
    <xf numFmtId="4" fontId="4" fillId="0" borderId="6" applyFill="0" applyProtection="0">
      <alignment horizontal="right" vertical="center"/>
    </xf>
    <xf numFmtId="0" fontId="6" fillId="0" borderId="0"/>
  </cellStyleXfs>
  <cellXfs count="32">
    <xf numFmtId="0" fontId="0" fillId="0" borderId="0" xfId="0"/>
    <xf numFmtId="0" fontId="1" fillId="0" borderId="1" xfId="2" applyFill="1"/>
    <xf numFmtId="0" fontId="1" fillId="0" borderId="2" xfId="2" applyFill="1" applyBorder="1"/>
    <xf numFmtId="0" fontId="1" fillId="0" borderId="4" xfId="2" applyFill="1" applyBorder="1"/>
    <xf numFmtId="0" fontId="1" fillId="0" borderId="5" xfId="2" applyFill="1" applyBorder="1"/>
    <xf numFmtId="0" fontId="4" fillId="0" borderId="4" xfId="6" applyFill="1" applyBorder="1">
      <alignment horizontal="left" vertical="center" wrapText="1"/>
    </xf>
    <xf numFmtId="4" fontId="3" fillId="0" borderId="4" xfId="5" applyFill="1" applyBorder="1">
      <alignment horizontal="center" vertical="center"/>
    </xf>
    <xf numFmtId="0" fontId="5" fillId="0" borderId="4" xfId="2" applyFont="1" applyFill="1" applyBorder="1" applyAlignment="1">
      <alignment wrapText="1"/>
    </xf>
    <xf numFmtId="1" fontId="1" fillId="0" borderId="4" xfId="2" applyNumberFormat="1" applyFill="1" applyBorder="1"/>
    <xf numFmtId="0" fontId="1" fillId="0" borderId="7" xfId="2" applyFill="1" applyBorder="1"/>
    <xf numFmtId="4" fontId="3" fillId="0" borderId="4" xfId="5" applyFill="1" applyBorder="1" applyAlignment="1">
      <alignment horizontal="center" vertical="center" wrapText="1"/>
    </xf>
    <xf numFmtId="4" fontId="3" fillId="0" borderId="4" xfId="4" applyFill="1" applyBorder="1">
      <alignment horizontal="right" vertical="center"/>
    </xf>
    <xf numFmtId="0" fontId="3" fillId="0" borderId="4" xfId="7" applyFill="1" applyBorder="1">
      <alignment horizontal="right" vertical="center"/>
    </xf>
    <xf numFmtId="0" fontId="4" fillId="0" borderId="4" xfId="8" applyFill="1" applyBorder="1">
      <alignment horizontal="center" vertical="center"/>
    </xf>
    <xf numFmtId="0" fontId="4" fillId="0" borderId="4" xfId="9" applyFill="1" applyBorder="1">
      <alignment horizontal="left" vertical="center" wrapText="1"/>
    </xf>
    <xf numFmtId="4" fontId="4" fillId="0" borderId="4" xfId="10" applyFill="1" applyBorder="1">
      <alignment horizontal="right" vertical="center"/>
    </xf>
    <xf numFmtId="1" fontId="4" fillId="0" borderId="4" xfId="10" applyNumberFormat="1" applyFill="1" applyBorder="1">
      <alignment horizontal="right" vertical="center"/>
    </xf>
    <xf numFmtId="0" fontId="7" fillId="0" borderId="8" xfId="1" applyFont="1" applyFill="1" applyBorder="1" applyAlignment="1"/>
    <xf numFmtId="0" fontId="7" fillId="0" borderId="9" xfId="1" applyFont="1" applyFill="1" applyBorder="1" applyAlignment="1"/>
    <xf numFmtId="0" fontId="7" fillId="0" borderId="5" xfId="1" applyFont="1" applyFill="1" applyBorder="1" applyAlignment="1">
      <alignment horizontal="right"/>
    </xf>
    <xf numFmtId="0" fontId="7" fillId="0" borderId="8" xfId="3" applyFont="1" applyFill="1" applyBorder="1" applyAlignment="1"/>
    <xf numFmtId="0" fontId="7" fillId="0" borderId="9" xfId="3" applyFont="1" applyFill="1" applyBorder="1" applyAlignment="1"/>
    <xf numFmtId="0" fontId="7" fillId="2" borderId="9" xfId="3" applyFont="1" applyFill="1" applyBorder="1" applyAlignment="1"/>
    <xf numFmtId="0" fontId="2" fillId="0" borderId="8" xfId="3" applyFill="1" applyBorder="1">
      <alignment horizontal="center" vertical="center"/>
    </xf>
    <xf numFmtId="0" fontId="2" fillId="0" borderId="9" xfId="3" applyFill="1" applyBorder="1">
      <alignment horizontal="center" vertical="center"/>
    </xf>
    <xf numFmtId="0" fontId="2" fillId="0" borderId="5" xfId="3" applyFill="1" applyBorder="1">
      <alignment horizontal="center" vertical="center"/>
    </xf>
    <xf numFmtId="0" fontId="0" fillId="0" borderId="1" xfId="2" applyFont="1" applyFill="1"/>
    <xf numFmtId="0" fontId="8" fillId="0" borderId="1" xfId="2" applyFont="1" applyFill="1"/>
    <xf numFmtId="0" fontId="9" fillId="0" borderId="1" xfId="2" applyFont="1" applyFill="1"/>
    <xf numFmtId="0" fontId="8" fillId="0" borderId="1" xfId="2" applyFont="1" applyFill="1" applyAlignment="1">
      <alignment horizontal="left" indent="24"/>
    </xf>
    <xf numFmtId="0" fontId="6" fillId="0" borderId="0" xfId="11"/>
    <xf numFmtId="0" fontId="1" fillId="0" borderId="1" xfId="2" applyFill="1" applyAlignment="1">
      <alignment horizontal="right"/>
    </xf>
  </cellXfs>
  <cellStyles count="12">
    <cellStyle name="bckgrnd_900" xfId="2" xr:uid="{70A74229-FC68-4B1A-992C-0D40532ECF0D}"/>
    <cellStyle name="cntr_arm10_Bord_900" xfId="8" xr:uid="{0C28F292-EB7F-4B89-8476-F8E17AFC53D4}"/>
    <cellStyle name="cntr_arm10_BordGrey_900" xfId="5" xr:uid="{83322DF7-B333-4CAF-AB65-DD6532308669}"/>
    <cellStyle name="cntr_arm10bld_900" xfId="3" xr:uid="{A27C68C8-40E4-461F-BAF8-15AA1E85712C}"/>
    <cellStyle name="cntrBtm_arm10bld_900" xfId="1" xr:uid="{8449CD5B-4A0C-4E58-9D56-04881BD22A2D}"/>
    <cellStyle name="left_arm10_BordWW_900" xfId="9" xr:uid="{49427954-8E3C-4F19-BF99-A11F922F3C5B}"/>
    <cellStyle name="left_arm10_GrBordWW_900" xfId="6" xr:uid="{E5312CE2-F564-4783-96AD-394684B4D246}"/>
    <cellStyle name="rgt_arm10_BordGrey_900" xfId="4" xr:uid="{06FBBA9A-9A89-4089-B96D-06BD7AA9AB55}"/>
    <cellStyle name="rgt_arm14_bld_900" xfId="7" xr:uid="{F1EEA5FA-4AD7-45D5-B6ED-1686F524BA56}"/>
    <cellStyle name="rgt_arm14_Money_900" xfId="10" xr:uid="{5C94B3D2-5D78-45DD-BA57-4FB0BC08FAB8}"/>
    <cellStyle name="Обычный" xfId="0" builtinId="0"/>
    <cellStyle name="Обычный 2" xfId="11" xr:uid="{8763BD69-3E8D-4C56-B86A-B3F7C6BFE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workbookViewId="0">
      <selection activeCell="P8" sqref="P8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8.42578125" style="1" customWidth="1"/>
    <col min="4" max="4" width="0.28515625" style="1" hidden="1" customWidth="1"/>
    <col min="5" max="6" width="19" style="1" hidden="1" customWidth="1"/>
    <col min="7" max="7" width="11.42578125" style="1" customWidth="1"/>
    <col min="8" max="9" width="19" style="1" hidden="1" customWidth="1"/>
    <col min="10" max="10" width="10.85546875" style="1" customWidth="1"/>
    <col min="11" max="12" width="19" style="1" hidden="1" customWidth="1"/>
    <col min="13" max="13" width="8.85546875" style="1" customWidth="1"/>
    <col min="14" max="14" width="19" style="1" customWidth="1"/>
    <col min="15" max="16384" width="9.140625" style="1"/>
  </cols>
  <sheetData>
    <row r="1" spans="1:14" ht="35.25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9" t="s">
        <v>146</v>
      </c>
      <c r="L1" s="19" t="s">
        <v>146</v>
      </c>
      <c r="M1" s="19" t="s">
        <v>146</v>
      </c>
    </row>
    <row r="2" spans="1:14" ht="15" customHeight="1" x14ac:dyDescent="0.25">
      <c r="A2" s="20"/>
      <c r="B2" s="21"/>
      <c r="C2" s="21"/>
      <c r="D2" s="21"/>
      <c r="E2" s="21"/>
      <c r="F2" s="21"/>
      <c r="G2" s="21"/>
      <c r="H2" s="21" t="s">
        <v>147</v>
      </c>
      <c r="I2" s="21"/>
      <c r="J2" s="21"/>
      <c r="K2" s="21"/>
      <c r="L2" s="21"/>
      <c r="M2" s="31" t="s">
        <v>151</v>
      </c>
    </row>
    <row r="3" spans="1:14" ht="15" customHeight="1" x14ac:dyDescent="0.25">
      <c r="A3" s="20"/>
      <c r="B3" s="22" t="s">
        <v>152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ht="15" customHeight="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4" ht="18.75" x14ac:dyDescent="0.3">
      <c r="A6" s="27" t="s">
        <v>148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4" ht="18.75" x14ac:dyDescent="0.3">
      <c r="A7" s="27"/>
      <c r="B7" s="29" t="s">
        <v>149</v>
      </c>
      <c r="C7" s="28"/>
      <c r="D7" s="28"/>
      <c r="E7" s="28"/>
      <c r="F7" s="28"/>
      <c r="G7" s="28"/>
      <c r="H7" s="27"/>
      <c r="I7" s="28"/>
      <c r="J7" s="28"/>
      <c r="K7" s="28"/>
      <c r="L7" s="28"/>
    </row>
    <row r="8" spans="1:14" ht="12.75" customHeight="1" x14ac:dyDescent="0.25">
      <c r="A8" s="30"/>
      <c r="B8" s="30"/>
      <c r="D8" s="30"/>
      <c r="E8" s="30"/>
      <c r="F8" s="30"/>
      <c r="G8" s="30"/>
      <c r="H8" s="30"/>
      <c r="I8" s="30"/>
      <c r="J8" s="30"/>
      <c r="K8" s="30"/>
      <c r="L8" s="1" t="s">
        <v>150</v>
      </c>
      <c r="M8" s="2"/>
    </row>
    <row r="9" spans="1:14" ht="39.950000000000003" customHeight="1" x14ac:dyDescent="0.25">
      <c r="A9" s="6" t="s">
        <v>1</v>
      </c>
      <c r="B9" s="5"/>
      <c r="C9" s="10" t="s">
        <v>2</v>
      </c>
      <c r="D9" s="6" t="s">
        <v>3</v>
      </c>
      <c r="E9" s="6"/>
      <c r="F9" s="6" t="s">
        <v>4</v>
      </c>
      <c r="G9" s="6" t="s">
        <v>5</v>
      </c>
      <c r="H9" s="6"/>
      <c r="I9" s="6" t="s">
        <v>4</v>
      </c>
      <c r="J9" s="6" t="s">
        <v>0</v>
      </c>
      <c r="K9" s="11"/>
      <c r="L9" s="11" t="s">
        <v>4</v>
      </c>
      <c r="M9" s="7" t="s">
        <v>6</v>
      </c>
      <c r="N9" s="4"/>
    </row>
    <row r="10" spans="1:14" ht="20.100000000000001" customHeight="1" x14ac:dyDescent="0.25">
      <c r="A10" s="6" t="s">
        <v>7</v>
      </c>
      <c r="B10" s="6" t="s">
        <v>8</v>
      </c>
      <c r="C10" s="6"/>
      <c r="D10" s="6" t="s">
        <v>9</v>
      </c>
      <c r="E10" s="6" t="s">
        <v>10</v>
      </c>
      <c r="F10" s="6" t="s">
        <v>11</v>
      </c>
      <c r="G10" s="6"/>
      <c r="H10" s="6"/>
      <c r="I10" s="6"/>
      <c r="J10" s="6"/>
      <c r="K10" s="11" t="s">
        <v>12</v>
      </c>
      <c r="L10" s="11" t="s">
        <v>13</v>
      </c>
      <c r="M10" s="3" t="s">
        <v>14</v>
      </c>
      <c r="N10" s="4"/>
    </row>
    <row r="11" spans="1:14" ht="15" customHeight="1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4</v>
      </c>
      <c r="H11" s="12">
        <v>8</v>
      </c>
      <c r="I11" s="12">
        <v>9</v>
      </c>
      <c r="J11" s="12">
        <v>5</v>
      </c>
      <c r="K11" s="12">
        <v>11</v>
      </c>
      <c r="L11" s="12">
        <v>12</v>
      </c>
      <c r="M11" s="3">
        <v>6</v>
      </c>
      <c r="N11" s="4"/>
    </row>
    <row r="12" spans="1:14" ht="39.950000000000003" customHeight="1" x14ac:dyDescent="0.25">
      <c r="A12" s="13">
        <v>1000</v>
      </c>
      <c r="B12" s="14" t="s">
        <v>15</v>
      </c>
      <c r="C12" s="13"/>
      <c r="D12" s="15">
        <f t="shared" ref="D12:L12" si="0">SUM(D13,D49,D68)</f>
        <v>1760204400</v>
      </c>
      <c r="E12" s="15">
        <f t="shared" si="0"/>
        <v>1744560000</v>
      </c>
      <c r="F12" s="15">
        <f t="shared" si="0"/>
        <v>15644400</v>
      </c>
      <c r="G12" s="16">
        <f t="shared" si="0"/>
        <v>1948844877.3</v>
      </c>
      <c r="H12" s="16">
        <f t="shared" si="0"/>
        <v>1756560000.3</v>
      </c>
      <c r="I12" s="16">
        <f t="shared" si="0"/>
        <v>342284877</v>
      </c>
      <c r="J12" s="16">
        <f t="shared" si="0"/>
        <v>1938402549.3999999</v>
      </c>
      <c r="K12" s="16">
        <f t="shared" si="0"/>
        <v>1774062295.3999999</v>
      </c>
      <c r="L12" s="16">
        <f t="shared" si="0"/>
        <v>314340254</v>
      </c>
      <c r="M12" s="8">
        <v>100</v>
      </c>
      <c r="N12" s="4"/>
    </row>
    <row r="13" spans="1:14" ht="39.950000000000003" customHeight="1" x14ac:dyDescent="0.25">
      <c r="A13" s="13">
        <v>1100</v>
      </c>
      <c r="B13" s="14" t="s">
        <v>16</v>
      </c>
      <c r="C13" s="13" t="s">
        <v>17</v>
      </c>
      <c r="D13" s="15">
        <f>SUM(D14,D18,D20,D40,D43)</f>
        <v>450525100</v>
      </c>
      <c r="E13" s="15">
        <f>SUM(E14,E18,E20,E40,E43)</f>
        <v>450525100</v>
      </c>
      <c r="F13" s="15" t="s">
        <v>18</v>
      </c>
      <c r="G13" s="16">
        <f>SUM(G14,G18,G20,G40,G43)</f>
        <v>450525100</v>
      </c>
      <c r="H13" s="16">
        <f>SUM(H14,H18,H20,H40,H43)</f>
        <v>450525100</v>
      </c>
      <c r="I13" s="16" t="s">
        <v>18</v>
      </c>
      <c r="J13" s="16">
        <f>SUM(J14,J18,J20,J40,J43)</f>
        <v>469511722.30000001</v>
      </c>
      <c r="K13" s="16">
        <f>SUM(K14,K18,K20,K40,K43)</f>
        <v>469511722.30000001</v>
      </c>
      <c r="L13" s="16" t="s">
        <v>18</v>
      </c>
      <c r="M13" s="8">
        <f t="shared" ref="M13:M76" si="1">J13*100/G13</f>
        <v>104.21433174311487</v>
      </c>
      <c r="N13" s="4"/>
    </row>
    <row r="14" spans="1:14" ht="39.950000000000003" customHeight="1" x14ac:dyDescent="0.25">
      <c r="A14" s="13">
        <v>1110</v>
      </c>
      <c r="B14" s="14" t="s">
        <v>19</v>
      </c>
      <c r="C14" s="13" t="s">
        <v>20</v>
      </c>
      <c r="D14" s="15">
        <f>SUM(D15,D16,D17)</f>
        <v>192343700</v>
      </c>
      <c r="E14" s="15">
        <f>SUM(E15,E16,E17)</f>
        <v>192343700</v>
      </c>
      <c r="F14" s="15" t="s">
        <v>18</v>
      </c>
      <c r="G14" s="16">
        <f>SUM(G15,G16,G17)</f>
        <v>192343700</v>
      </c>
      <c r="H14" s="16">
        <f>SUM(H15,H16,H17)</f>
        <v>192343700</v>
      </c>
      <c r="I14" s="16" t="s">
        <v>18</v>
      </c>
      <c r="J14" s="16">
        <f>SUM(J15,J16,J17)</f>
        <v>185487671.30000001</v>
      </c>
      <c r="K14" s="16">
        <f>SUM(K15,K16,K17)</f>
        <v>185487671.30000001</v>
      </c>
      <c r="L14" s="16" t="s">
        <v>18</v>
      </c>
      <c r="M14" s="8">
        <f t="shared" si="1"/>
        <v>96.435532486897159</v>
      </c>
      <c r="N14" s="4"/>
    </row>
    <row r="15" spans="1:14" ht="39.950000000000003" customHeight="1" x14ac:dyDescent="0.25">
      <c r="A15" s="13">
        <v>1111</v>
      </c>
      <c r="B15" s="14" t="s">
        <v>21</v>
      </c>
      <c r="C15" s="13"/>
      <c r="D15" s="15">
        <f>SUM(E15,F15)</f>
        <v>1576000</v>
      </c>
      <c r="E15" s="15">
        <v>1576000</v>
      </c>
      <c r="F15" s="15" t="s">
        <v>18</v>
      </c>
      <c r="G15" s="16">
        <f>SUM(H15,I15)</f>
        <v>1576000</v>
      </c>
      <c r="H15" s="16">
        <v>1576000</v>
      </c>
      <c r="I15" s="16" t="s">
        <v>18</v>
      </c>
      <c r="J15" s="16">
        <f>SUM(K15,L15)</f>
        <v>6026346.2999999998</v>
      </c>
      <c r="K15" s="16">
        <v>6026346.2999999998</v>
      </c>
      <c r="L15" s="16" t="s">
        <v>18</v>
      </c>
      <c r="M15" s="8">
        <f t="shared" si="1"/>
        <v>382.38237944162438</v>
      </c>
      <c r="N15" s="4"/>
    </row>
    <row r="16" spans="1:14" ht="39.950000000000003" customHeight="1" x14ac:dyDescent="0.25">
      <c r="A16" s="13">
        <v>1112</v>
      </c>
      <c r="B16" s="14" t="s">
        <v>22</v>
      </c>
      <c r="C16" s="13"/>
      <c r="D16" s="15">
        <f>SUM(E16,F16)</f>
        <v>0</v>
      </c>
      <c r="E16" s="15">
        <v>0</v>
      </c>
      <c r="F16" s="15" t="s">
        <v>18</v>
      </c>
      <c r="G16" s="16">
        <f>SUM(H16,I16)</f>
        <v>0</v>
      </c>
      <c r="H16" s="16">
        <v>0</v>
      </c>
      <c r="I16" s="16" t="s">
        <v>18</v>
      </c>
      <c r="J16" s="16">
        <f>SUM(K16,L16)</f>
        <v>50731761</v>
      </c>
      <c r="K16" s="16">
        <v>50731761</v>
      </c>
      <c r="L16" s="16" t="s">
        <v>18</v>
      </c>
      <c r="M16" s="8"/>
      <c r="N16" s="4"/>
    </row>
    <row r="17" spans="1:14" ht="39.950000000000003" customHeight="1" x14ac:dyDescent="0.25">
      <c r="A17" s="13">
        <v>1113</v>
      </c>
      <c r="B17" s="14" t="s">
        <v>23</v>
      </c>
      <c r="C17" s="13"/>
      <c r="D17" s="15">
        <f>SUM(E17,F17)</f>
        <v>190767700</v>
      </c>
      <c r="E17" s="15">
        <v>190767700</v>
      </c>
      <c r="F17" s="15" t="s">
        <v>18</v>
      </c>
      <c r="G17" s="16">
        <f>SUM(H17,I17)</f>
        <v>190767700</v>
      </c>
      <c r="H17" s="16">
        <v>190767700</v>
      </c>
      <c r="I17" s="16" t="s">
        <v>18</v>
      </c>
      <c r="J17" s="16">
        <f>SUM(K17,L17)</f>
        <v>128729564</v>
      </c>
      <c r="K17" s="16">
        <v>128729564</v>
      </c>
      <c r="L17" s="16" t="s">
        <v>18</v>
      </c>
      <c r="M17" s="8">
        <f t="shared" si="1"/>
        <v>67.479748406045672</v>
      </c>
      <c r="N17" s="4"/>
    </row>
    <row r="18" spans="1:14" ht="39.950000000000003" customHeight="1" x14ac:dyDescent="0.25">
      <c r="A18" s="13">
        <v>1120</v>
      </c>
      <c r="B18" s="14" t="s">
        <v>24</v>
      </c>
      <c r="C18" s="13" t="s">
        <v>25</v>
      </c>
      <c r="D18" s="15">
        <f>SUM(D19)</f>
        <v>235000000</v>
      </c>
      <c r="E18" s="15">
        <f>SUM(E19)</f>
        <v>235000000</v>
      </c>
      <c r="F18" s="15" t="s">
        <v>18</v>
      </c>
      <c r="G18" s="16">
        <f>SUM(G19)</f>
        <v>235000000</v>
      </c>
      <c r="H18" s="16">
        <f>SUM(H19)</f>
        <v>235000000</v>
      </c>
      <c r="I18" s="16" t="s">
        <v>18</v>
      </c>
      <c r="J18" s="16">
        <f>SUM(J19)</f>
        <v>256078272</v>
      </c>
      <c r="K18" s="16">
        <f>SUM(K19)</f>
        <v>256078272</v>
      </c>
      <c r="L18" s="16" t="s">
        <v>18</v>
      </c>
      <c r="M18" s="8">
        <f t="shared" si="1"/>
        <v>108.96947744680851</v>
      </c>
      <c r="N18" s="4"/>
    </row>
    <row r="19" spans="1:14" ht="39.950000000000003" customHeight="1" x14ac:dyDescent="0.25">
      <c r="A19" s="13">
        <v>1121</v>
      </c>
      <c r="B19" s="14" t="s">
        <v>26</v>
      </c>
      <c r="C19" s="13"/>
      <c r="D19" s="15">
        <f>SUM(E19,F19)</f>
        <v>235000000</v>
      </c>
      <c r="E19" s="15">
        <v>235000000</v>
      </c>
      <c r="F19" s="15" t="s">
        <v>18</v>
      </c>
      <c r="G19" s="16">
        <f>SUM(H19,I19)</f>
        <v>235000000</v>
      </c>
      <c r="H19" s="16">
        <v>235000000</v>
      </c>
      <c r="I19" s="16" t="s">
        <v>18</v>
      </c>
      <c r="J19" s="16">
        <f>SUM(K19,L19)</f>
        <v>256078272</v>
      </c>
      <c r="K19" s="16">
        <v>256078272</v>
      </c>
      <c r="L19" s="16" t="s">
        <v>18</v>
      </c>
      <c r="M19" s="8">
        <f t="shared" si="1"/>
        <v>108.96947744680851</v>
      </c>
      <c r="N19" s="4"/>
    </row>
    <row r="20" spans="1:14" ht="39.950000000000003" customHeight="1" x14ac:dyDescent="0.25">
      <c r="A20" s="13">
        <v>1130</v>
      </c>
      <c r="B20" s="14" t="s">
        <v>27</v>
      </c>
      <c r="C20" s="13" t="s">
        <v>28</v>
      </c>
      <c r="D20" s="15">
        <f>SUM(D21:D39)</f>
        <v>13681400</v>
      </c>
      <c r="E20" s="15">
        <f>SUM(E21:E39)</f>
        <v>13681400</v>
      </c>
      <c r="F20" s="15" t="s">
        <v>18</v>
      </c>
      <c r="G20" s="16">
        <f>SUM(G21:G39)</f>
        <v>13681400</v>
      </c>
      <c r="H20" s="16">
        <f>SUM(H21:H39)</f>
        <v>13681400</v>
      </c>
      <c r="I20" s="16" t="s">
        <v>18</v>
      </c>
      <c r="J20" s="16">
        <f>SUM(J21:J39)</f>
        <v>15460369</v>
      </c>
      <c r="K20" s="16">
        <f>SUM(K21:K39)</f>
        <v>15460369</v>
      </c>
      <c r="L20" s="16" t="s">
        <v>18</v>
      </c>
      <c r="M20" s="8">
        <f t="shared" si="1"/>
        <v>113.00282865788589</v>
      </c>
      <c r="N20" s="4"/>
    </row>
    <row r="21" spans="1:14" ht="39.950000000000003" customHeight="1" x14ac:dyDescent="0.25">
      <c r="A21" s="13">
        <v>11301</v>
      </c>
      <c r="B21" s="14" t="s">
        <v>29</v>
      </c>
      <c r="C21" s="13"/>
      <c r="D21" s="15">
        <f t="shared" ref="D21:D39" si="2">SUM(E21,F21)</f>
        <v>0</v>
      </c>
      <c r="E21" s="15">
        <v>0</v>
      </c>
      <c r="F21" s="15" t="s">
        <v>18</v>
      </c>
      <c r="G21" s="16">
        <f t="shared" ref="G21:G39" si="3">SUM(H21,I21)</f>
        <v>0</v>
      </c>
      <c r="H21" s="16">
        <v>0</v>
      </c>
      <c r="I21" s="16" t="s">
        <v>18</v>
      </c>
      <c r="J21" s="16">
        <f t="shared" ref="J21:J39" si="4">SUM(K21,L21)</f>
        <v>52500</v>
      </c>
      <c r="K21" s="16">
        <v>52500</v>
      </c>
      <c r="L21" s="16" t="s">
        <v>18</v>
      </c>
      <c r="M21" s="8"/>
      <c r="N21" s="4"/>
    </row>
    <row r="22" spans="1:14" ht="39.950000000000003" customHeight="1" x14ac:dyDescent="0.25">
      <c r="A22" s="13">
        <v>11302</v>
      </c>
      <c r="B22" s="14" t="s">
        <v>30</v>
      </c>
      <c r="C22" s="13"/>
      <c r="D22" s="15">
        <f t="shared" si="2"/>
        <v>0</v>
      </c>
      <c r="E22" s="15">
        <v>0</v>
      </c>
      <c r="F22" s="15" t="s">
        <v>18</v>
      </c>
      <c r="G22" s="16">
        <f t="shared" si="3"/>
        <v>0</v>
      </c>
      <c r="H22" s="16">
        <v>0</v>
      </c>
      <c r="I22" s="16" t="s">
        <v>18</v>
      </c>
      <c r="J22" s="16">
        <f t="shared" si="4"/>
        <v>37500</v>
      </c>
      <c r="K22" s="16">
        <v>37500</v>
      </c>
      <c r="L22" s="16" t="s">
        <v>18</v>
      </c>
      <c r="M22" s="8"/>
      <c r="N22" s="4"/>
    </row>
    <row r="23" spans="1:14" ht="39.950000000000003" customHeight="1" x14ac:dyDescent="0.25">
      <c r="A23" s="13">
        <v>11303</v>
      </c>
      <c r="B23" s="14" t="s">
        <v>31</v>
      </c>
      <c r="C23" s="13"/>
      <c r="D23" s="15">
        <f t="shared" si="2"/>
        <v>1502500</v>
      </c>
      <c r="E23" s="15">
        <v>1502500</v>
      </c>
      <c r="F23" s="15" t="s">
        <v>18</v>
      </c>
      <c r="G23" s="16">
        <f t="shared" si="3"/>
        <v>1502500</v>
      </c>
      <c r="H23" s="16">
        <v>1502500</v>
      </c>
      <c r="I23" s="16" t="s">
        <v>18</v>
      </c>
      <c r="J23" s="16">
        <f t="shared" si="4"/>
        <v>2620500</v>
      </c>
      <c r="K23" s="16">
        <v>2620500</v>
      </c>
      <c r="L23" s="16" t="s">
        <v>18</v>
      </c>
      <c r="M23" s="8">
        <f t="shared" si="1"/>
        <v>174.40931780366057</v>
      </c>
      <c r="N23" s="4"/>
    </row>
    <row r="24" spans="1:14" ht="54" customHeight="1" x14ac:dyDescent="0.25">
      <c r="A24" s="13">
        <v>11304</v>
      </c>
      <c r="B24" s="14" t="s">
        <v>32</v>
      </c>
      <c r="C24" s="13"/>
      <c r="D24" s="15">
        <f t="shared" si="2"/>
        <v>3900000</v>
      </c>
      <c r="E24" s="15">
        <v>3900000</v>
      </c>
      <c r="F24" s="15" t="s">
        <v>18</v>
      </c>
      <c r="G24" s="16">
        <f t="shared" si="3"/>
        <v>3900000</v>
      </c>
      <c r="H24" s="16">
        <v>3900000</v>
      </c>
      <c r="I24" s="16" t="s">
        <v>18</v>
      </c>
      <c r="J24" s="16">
        <f t="shared" si="4"/>
        <v>2499900</v>
      </c>
      <c r="K24" s="16">
        <v>2499900</v>
      </c>
      <c r="L24" s="16" t="s">
        <v>18</v>
      </c>
      <c r="M24" s="8">
        <f t="shared" si="1"/>
        <v>64.099999999999994</v>
      </c>
      <c r="N24" s="4"/>
    </row>
    <row r="25" spans="1:14" ht="63" customHeight="1" x14ac:dyDescent="0.25">
      <c r="A25" s="13">
        <v>11305</v>
      </c>
      <c r="B25" s="14" t="s">
        <v>33</v>
      </c>
      <c r="C25" s="13"/>
      <c r="D25" s="15">
        <f t="shared" si="2"/>
        <v>210000</v>
      </c>
      <c r="E25" s="15">
        <v>210000</v>
      </c>
      <c r="F25" s="15" t="s">
        <v>18</v>
      </c>
      <c r="G25" s="16">
        <f t="shared" si="3"/>
        <v>210000</v>
      </c>
      <c r="H25" s="16">
        <v>210000</v>
      </c>
      <c r="I25" s="16" t="s">
        <v>18</v>
      </c>
      <c r="J25" s="16">
        <f t="shared" si="4"/>
        <v>410000</v>
      </c>
      <c r="K25" s="16">
        <v>410000</v>
      </c>
      <c r="L25" s="16" t="s">
        <v>18</v>
      </c>
      <c r="M25" s="8">
        <f t="shared" si="1"/>
        <v>195.23809523809524</v>
      </c>
      <c r="N25" s="4"/>
    </row>
    <row r="26" spans="1:14" ht="78.75" customHeight="1" x14ac:dyDescent="0.25">
      <c r="A26" s="13">
        <v>11306</v>
      </c>
      <c r="B26" s="14" t="s">
        <v>34</v>
      </c>
      <c r="C26" s="13"/>
      <c r="D26" s="15">
        <f t="shared" si="2"/>
        <v>50000</v>
      </c>
      <c r="E26" s="15">
        <v>50000</v>
      </c>
      <c r="F26" s="15" t="s">
        <v>18</v>
      </c>
      <c r="G26" s="16">
        <f t="shared" si="3"/>
        <v>50000</v>
      </c>
      <c r="H26" s="16">
        <v>50000</v>
      </c>
      <c r="I26" s="16" t="s">
        <v>18</v>
      </c>
      <c r="J26" s="16">
        <f t="shared" si="4"/>
        <v>50000</v>
      </c>
      <c r="K26" s="16">
        <v>50000</v>
      </c>
      <c r="L26" s="16" t="s">
        <v>18</v>
      </c>
      <c r="M26" s="8">
        <f t="shared" si="1"/>
        <v>100</v>
      </c>
      <c r="N26" s="4"/>
    </row>
    <row r="27" spans="1:14" ht="61.5" customHeight="1" x14ac:dyDescent="0.25">
      <c r="A27" s="13">
        <v>11307</v>
      </c>
      <c r="B27" s="14" t="s">
        <v>35</v>
      </c>
      <c r="C27" s="13"/>
      <c r="D27" s="15">
        <f t="shared" si="2"/>
        <v>5776800</v>
      </c>
      <c r="E27" s="15">
        <v>5776800</v>
      </c>
      <c r="F27" s="15" t="s">
        <v>18</v>
      </c>
      <c r="G27" s="16">
        <f t="shared" si="3"/>
        <v>5776800</v>
      </c>
      <c r="H27" s="16">
        <v>5776800</v>
      </c>
      <c r="I27" s="16" t="s">
        <v>18</v>
      </c>
      <c r="J27" s="16">
        <f t="shared" si="4"/>
        <v>7418350</v>
      </c>
      <c r="K27" s="16">
        <v>7418350</v>
      </c>
      <c r="L27" s="16" t="s">
        <v>18</v>
      </c>
      <c r="M27" s="8">
        <f t="shared" si="1"/>
        <v>128.41625121174351</v>
      </c>
      <c r="N27" s="4"/>
    </row>
    <row r="28" spans="1:14" ht="60.75" customHeight="1" x14ac:dyDescent="0.25">
      <c r="A28" s="13">
        <v>11308</v>
      </c>
      <c r="B28" s="14" t="s">
        <v>36</v>
      </c>
      <c r="C28" s="13"/>
      <c r="D28" s="15">
        <f t="shared" si="2"/>
        <v>189800</v>
      </c>
      <c r="E28" s="15">
        <v>189800</v>
      </c>
      <c r="F28" s="15" t="s">
        <v>18</v>
      </c>
      <c r="G28" s="16">
        <f t="shared" si="3"/>
        <v>189800</v>
      </c>
      <c r="H28" s="16">
        <v>189800</v>
      </c>
      <c r="I28" s="16" t="s">
        <v>18</v>
      </c>
      <c r="J28" s="16">
        <f t="shared" si="4"/>
        <v>340275</v>
      </c>
      <c r="K28" s="16">
        <v>340275</v>
      </c>
      <c r="L28" s="16" t="s">
        <v>18</v>
      </c>
      <c r="M28" s="8">
        <f t="shared" si="1"/>
        <v>179.28082191780823</v>
      </c>
      <c r="N28" s="4"/>
    </row>
    <row r="29" spans="1:14" ht="56.25" customHeight="1" x14ac:dyDescent="0.25">
      <c r="A29" s="13">
        <v>11309</v>
      </c>
      <c r="B29" s="14" t="s">
        <v>37</v>
      </c>
      <c r="C29" s="13"/>
      <c r="D29" s="15">
        <f t="shared" si="2"/>
        <v>550000</v>
      </c>
      <c r="E29" s="15">
        <v>550000</v>
      </c>
      <c r="F29" s="15" t="s">
        <v>18</v>
      </c>
      <c r="G29" s="16">
        <f t="shared" si="3"/>
        <v>550000</v>
      </c>
      <c r="H29" s="16">
        <v>550000</v>
      </c>
      <c r="I29" s="16" t="s">
        <v>18</v>
      </c>
      <c r="J29" s="16">
        <f t="shared" si="4"/>
        <v>206800</v>
      </c>
      <c r="K29" s="16">
        <v>206800</v>
      </c>
      <c r="L29" s="16" t="s">
        <v>18</v>
      </c>
      <c r="M29" s="8">
        <f t="shared" si="1"/>
        <v>37.6</v>
      </c>
      <c r="N29" s="4"/>
    </row>
    <row r="30" spans="1:14" ht="39.950000000000003" customHeight="1" x14ac:dyDescent="0.25">
      <c r="A30" s="13">
        <v>11310</v>
      </c>
      <c r="B30" s="14" t="s">
        <v>38</v>
      </c>
      <c r="C30" s="13"/>
      <c r="D30" s="15">
        <f t="shared" si="2"/>
        <v>396000</v>
      </c>
      <c r="E30" s="15">
        <v>396000</v>
      </c>
      <c r="F30" s="15" t="s">
        <v>18</v>
      </c>
      <c r="G30" s="16">
        <f t="shared" si="3"/>
        <v>396000</v>
      </c>
      <c r="H30" s="16">
        <v>396000</v>
      </c>
      <c r="I30" s="16" t="s">
        <v>18</v>
      </c>
      <c r="J30" s="16">
        <f t="shared" si="4"/>
        <v>575900</v>
      </c>
      <c r="K30" s="16">
        <v>575900</v>
      </c>
      <c r="L30" s="16" t="s">
        <v>18</v>
      </c>
      <c r="M30" s="8">
        <f t="shared" si="1"/>
        <v>145.42929292929293</v>
      </c>
      <c r="N30" s="4"/>
    </row>
    <row r="31" spans="1:14" ht="39.75" hidden="1" customHeight="1" x14ac:dyDescent="0.25">
      <c r="A31" s="13">
        <v>11311</v>
      </c>
      <c r="B31" s="14" t="s">
        <v>39</v>
      </c>
      <c r="C31" s="13"/>
      <c r="D31" s="15">
        <f t="shared" si="2"/>
        <v>0</v>
      </c>
      <c r="E31" s="15">
        <v>0</v>
      </c>
      <c r="F31" s="15" t="s">
        <v>18</v>
      </c>
      <c r="G31" s="16">
        <f t="shared" si="3"/>
        <v>0</v>
      </c>
      <c r="H31" s="16">
        <v>0</v>
      </c>
      <c r="I31" s="16" t="s">
        <v>18</v>
      </c>
      <c r="J31" s="16">
        <f t="shared" si="4"/>
        <v>0</v>
      </c>
      <c r="K31" s="16">
        <v>0</v>
      </c>
      <c r="L31" s="16" t="s">
        <v>18</v>
      </c>
      <c r="M31" s="8" t="e">
        <f t="shared" si="1"/>
        <v>#DIV/0!</v>
      </c>
      <c r="N31" s="4"/>
    </row>
    <row r="32" spans="1:14" ht="39.950000000000003" customHeight="1" x14ac:dyDescent="0.25">
      <c r="A32" s="13">
        <v>11312</v>
      </c>
      <c r="B32" s="14" t="s">
        <v>40</v>
      </c>
      <c r="C32" s="13"/>
      <c r="D32" s="15">
        <f t="shared" si="2"/>
        <v>1106300</v>
      </c>
      <c r="E32" s="15">
        <v>1106300</v>
      </c>
      <c r="F32" s="15" t="s">
        <v>18</v>
      </c>
      <c r="G32" s="16">
        <f t="shared" si="3"/>
        <v>1106300</v>
      </c>
      <c r="H32" s="16">
        <v>1106300</v>
      </c>
      <c r="I32" s="16" t="s">
        <v>18</v>
      </c>
      <c r="J32" s="16">
        <f t="shared" si="4"/>
        <v>1248644</v>
      </c>
      <c r="K32" s="16">
        <v>1248644</v>
      </c>
      <c r="L32" s="16" t="s">
        <v>18</v>
      </c>
      <c r="M32" s="8">
        <f t="shared" si="1"/>
        <v>112.86667269275965</v>
      </c>
      <c r="N32" s="4"/>
    </row>
    <row r="33" spans="1:14" ht="39.75" hidden="1" customHeight="1" x14ac:dyDescent="0.25">
      <c r="A33" s="13">
        <v>11313</v>
      </c>
      <c r="B33" s="14" t="s">
        <v>41</v>
      </c>
      <c r="C33" s="13"/>
      <c r="D33" s="15">
        <f t="shared" si="2"/>
        <v>0</v>
      </c>
      <c r="E33" s="15">
        <v>0</v>
      </c>
      <c r="F33" s="15" t="s">
        <v>18</v>
      </c>
      <c r="G33" s="16">
        <f t="shared" si="3"/>
        <v>0</v>
      </c>
      <c r="H33" s="16">
        <v>0</v>
      </c>
      <c r="I33" s="16" t="s">
        <v>18</v>
      </c>
      <c r="J33" s="16">
        <f t="shared" si="4"/>
        <v>0</v>
      </c>
      <c r="K33" s="16">
        <v>0</v>
      </c>
      <c r="L33" s="16" t="s">
        <v>18</v>
      </c>
      <c r="M33" s="8" t="e">
        <f t="shared" si="1"/>
        <v>#DIV/0!</v>
      </c>
      <c r="N33" s="4"/>
    </row>
    <row r="34" spans="1:14" ht="39.75" hidden="1" customHeight="1" x14ac:dyDescent="0.25">
      <c r="A34" s="13">
        <v>11314</v>
      </c>
      <c r="B34" s="14" t="s">
        <v>42</v>
      </c>
      <c r="C34" s="13"/>
      <c r="D34" s="15">
        <f t="shared" si="2"/>
        <v>0</v>
      </c>
      <c r="E34" s="15">
        <v>0</v>
      </c>
      <c r="F34" s="15" t="s">
        <v>18</v>
      </c>
      <c r="G34" s="16">
        <f t="shared" si="3"/>
        <v>0</v>
      </c>
      <c r="H34" s="16">
        <v>0</v>
      </c>
      <c r="I34" s="16" t="s">
        <v>18</v>
      </c>
      <c r="J34" s="16">
        <f t="shared" si="4"/>
        <v>0</v>
      </c>
      <c r="K34" s="16">
        <v>0</v>
      </c>
      <c r="L34" s="16" t="s">
        <v>18</v>
      </c>
      <c r="M34" s="8" t="e">
        <f t="shared" si="1"/>
        <v>#DIV/0!</v>
      </c>
      <c r="N34" s="4"/>
    </row>
    <row r="35" spans="1:14" ht="39.75" hidden="1" customHeight="1" x14ac:dyDescent="0.25">
      <c r="A35" s="13">
        <v>11315</v>
      </c>
      <c r="B35" s="14" t="s">
        <v>43</v>
      </c>
      <c r="C35" s="13"/>
      <c r="D35" s="15">
        <f t="shared" si="2"/>
        <v>0</v>
      </c>
      <c r="E35" s="15">
        <v>0</v>
      </c>
      <c r="F35" s="15" t="s">
        <v>18</v>
      </c>
      <c r="G35" s="16">
        <f t="shared" si="3"/>
        <v>0</v>
      </c>
      <c r="H35" s="16">
        <v>0</v>
      </c>
      <c r="I35" s="16" t="s">
        <v>18</v>
      </c>
      <c r="J35" s="16">
        <f t="shared" si="4"/>
        <v>0</v>
      </c>
      <c r="K35" s="16">
        <v>0</v>
      </c>
      <c r="L35" s="16" t="s">
        <v>18</v>
      </c>
      <c r="M35" s="8" t="e">
        <f t="shared" si="1"/>
        <v>#DIV/0!</v>
      </c>
      <c r="N35" s="4"/>
    </row>
    <row r="36" spans="1:14" ht="39.75" hidden="1" customHeight="1" x14ac:dyDescent="0.25">
      <c r="A36" s="13">
        <v>11316</v>
      </c>
      <c r="B36" s="14" t="s">
        <v>44</v>
      </c>
      <c r="C36" s="13"/>
      <c r="D36" s="15">
        <f t="shared" si="2"/>
        <v>0</v>
      </c>
      <c r="E36" s="15">
        <v>0</v>
      </c>
      <c r="F36" s="15" t="s">
        <v>18</v>
      </c>
      <c r="G36" s="16">
        <f t="shared" si="3"/>
        <v>0</v>
      </c>
      <c r="H36" s="16">
        <v>0</v>
      </c>
      <c r="I36" s="16" t="s">
        <v>18</v>
      </c>
      <c r="J36" s="16">
        <f t="shared" si="4"/>
        <v>0</v>
      </c>
      <c r="K36" s="16">
        <v>0</v>
      </c>
      <c r="L36" s="16" t="s">
        <v>18</v>
      </c>
      <c r="M36" s="8" t="e">
        <f t="shared" si="1"/>
        <v>#DIV/0!</v>
      </c>
      <c r="N36" s="4"/>
    </row>
    <row r="37" spans="1:14" ht="39.75" hidden="1" customHeight="1" x14ac:dyDescent="0.25">
      <c r="A37" s="13">
        <v>11317</v>
      </c>
      <c r="B37" s="14" t="s">
        <v>45</v>
      </c>
      <c r="C37" s="13"/>
      <c r="D37" s="15">
        <f t="shared" si="2"/>
        <v>0</v>
      </c>
      <c r="E37" s="15">
        <v>0</v>
      </c>
      <c r="F37" s="15" t="s">
        <v>18</v>
      </c>
      <c r="G37" s="16">
        <f t="shared" si="3"/>
        <v>0</v>
      </c>
      <c r="H37" s="16">
        <v>0</v>
      </c>
      <c r="I37" s="16" t="s">
        <v>18</v>
      </c>
      <c r="J37" s="16">
        <f t="shared" si="4"/>
        <v>0</v>
      </c>
      <c r="K37" s="16">
        <v>0</v>
      </c>
      <c r="L37" s="16" t="s">
        <v>18</v>
      </c>
      <c r="M37" s="8" t="e">
        <f t="shared" si="1"/>
        <v>#DIV/0!</v>
      </c>
      <c r="N37" s="4"/>
    </row>
    <row r="38" spans="1:14" ht="39.75" hidden="1" customHeight="1" x14ac:dyDescent="0.25">
      <c r="A38" s="13">
        <v>11318</v>
      </c>
      <c r="B38" s="14" t="s">
        <v>46</v>
      </c>
      <c r="C38" s="13"/>
      <c r="D38" s="15">
        <f t="shared" si="2"/>
        <v>0</v>
      </c>
      <c r="E38" s="15">
        <v>0</v>
      </c>
      <c r="F38" s="15" t="s">
        <v>18</v>
      </c>
      <c r="G38" s="16">
        <f t="shared" si="3"/>
        <v>0</v>
      </c>
      <c r="H38" s="16">
        <v>0</v>
      </c>
      <c r="I38" s="16" t="s">
        <v>18</v>
      </c>
      <c r="J38" s="16">
        <f t="shared" si="4"/>
        <v>0</v>
      </c>
      <c r="K38" s="16">
        <v>0</v>
      </c>
      <c r="L38" s="16" t="s">
        <v>18</v>
      </c>
      <c r="M38" s="8" t="e">
        <f t="shared" si="1"/>
        <v>#DIV/0!</v>
      </c>
      <c r="N38" s="4"/>
    </row>
    <row r="39" spans="1:14" ht="39.75" hidden="1" customHeight="1" x14ac:dyDescent="0.25">
      <c r="A39" s="13">
        <v>11319</v>
      </c>
      <c r="B39" s="14" t="s">
        <v>47</v>
      </c>
      <c r="C39" s="13"/>
      <c r="D39" s="15">
        <f t="shared" si="2"/>
        <v>0</v>
      </c>
      <c r="E39" s="15">
        <v>0</v>
      </c>
      <c r="F39" s="15" t="s">
        <v>18</v>
      </c>
      <c r="G39" s="16">
        <f t="shared" si="3"/>
        <v>0</v>
      </c>
      <c r="H39" s="16">
        <v>0</v>
      </c>
      <c r="I39" s="16" t="s">
        <v>18</v>
      </c>
      <c r="J39" s="16">
        <f t="shared" si="4"/>
        <v>0</v>
      </c>
      <c r="K39" s="16">
        <v>0</v>
      </c>
      <c r="L39" s="16" t="s">
        <v>18</v>
      </c>
      <c r="M39" s="8" t="e">
        <f t="shared" si="1"/>
        <v>#DIV/0!</v>
      </c>
      <c r="N39" s="4"/>
    </row>
    <row r="40" spans="1:14" ht="39.950000000000003" customHeight="1" x14ac:dyDescent="0.25">
      <c r="A40" s="13">
        <v>1140</v>
      </c>
      <c r="B40" s="14" t="s">
        <v>48</v>
      </c>
      <c r="C40" s="13" t="s">
        <v>49</v>
      </c>
      <c r="D40" s="15">
        <f>SUM(D41,D42)</f>
        <v>9500000</v>
      </c>
      <c r="E40" s="15">
        <f>SUM(E41,E42)</f>
        <v>9500000</v>
      </c>
      <c r="F40" s="15" t="s">
        <v>18</v>
      </c>
      <c r="G40" s="16">
        <f>SUM(G41,G42)</f>
        <v>9500000</v>
      </c>
      <c r="H40" s="16">
        <f>SUM(H41,H42)</f>
        <v>9500000</v>
      </c>
      <c r="I40" s="16" t="s">
        <v>18</v>
      </c>
      <c r="J40" s="16">
        <f>SUM(J41,J42)</f>
        <v>12485410</v>
      </c>
      <c r="K40" s="16">
        <f>SUM(K41,K42)</f>
        <v>12485410</v>
      </c>
      <c r="L40" s="16" t="s">
        <v>18</v>
      </c>
      <c r="M40" s="8">
        <f t="shared" si="1"/>
        <v>131.42536842105264</v>
      </c>
      <c r="N40" s="4"/>
    </row>
    <row r="41" spans="1:14" ht="39.950000000000003" customHeight="1" x14ac:dyDescent="0.25">
      <c r="A41" s="13">
        <v>1141</v>
      </c>
      <c r="B41" s="14" t="s">
        <v>50</v>
      </c>
      <c r="C41" s="13"/>
      <c r="D41" s="15">
        <f>SUM(E41,F41)</f>
        <v>4000000</v>
      </c>
      <c r="E41" s="15">
        <v>4000000</v>
      </c>
      <c r="F41" s="15" t="s">
        <v>18</v>
      </c>
      <c r="G41" s="16">
        <f>SUM(H41,I41)</f>
        <v>4000000</v>
      </c>
      <c r="H41" s="16">
        <v>4000000</v>
      </c>
      <c r="I41" s="16" t="s">
        <v>18</v>
      </c>
      <c r="J41" s="16">
        <f>SUM(K41,L41)</f>
        <v>6335000</v>
      </c>
      <c r="K41" s="16">
        <v>6335000</v>
      </c>
      <c r="L41" s="16" t="s">
        <v>18</v>
      </c>
      <c r="M41" s="8">
        <f t="shared" si="1"/>
        <v>158.375</v>
      </c>
      <c r="N41" s="4"/>
    </row>
    <row r="42" spans="1:14" ht="39.75" customHeight="1" x14ac:dyDescent="0.25">
      <c r="A42" s="13">
        <v>1142</v>
      </c>
      <c r="B42" s="14" t="s">
        <v>51</v>
      </c>
      <c r="C42" s="13"/>
      <c r="D42" s="15">
        <f>SUM(E42,F42)</f>
        <v>5500000</v>
      </c>
      <c r="E42" s="15">
        <v>5500000</v>
      </c>
      <c r="F42" s="15" t="s">
        <v>18</v>
      </c>
      <c r="G42" s="16">
        <f>SUM(H42,I42)</f>
        <v>5500000</v>
      </c>
      <c r="H42" s="16">
        <v>5500000</v>
      </c>
      <c r="I42" s="16" t="s">
        <v>18</v>
      </c>
      <c r="J42" s="16">
        <f>SUM(K42,L42)</f>
        <v>6150410</v>
      </c>
      <c r="K42" s="16">
        <v>6150410</v>
      </c>
      <c r="L42" s="16" t="s">
        <v>18</v>
      </c>
      <c r="M42" s="8">
        <f t="shared" si="1"/>
        <v>111.82563636363636</v>
      </c>
      <c r="N42" s="4"/>
    </row>
    <row r="43" spans="1:14" ht="39.75" hidden="1" customHeight="1" x14ac:dyDescent="0.25">
      <c r="A43" s="13">
        <v>1150</v>
      </c>
      <c r="B43" s="14" t="s">
        <v>52</v>
      </c>
      <c r="C43" s="13" t="s">
        <v>53</v>
      </c>
      <c r="D43" s="15">
        <f>SUM(D44,D48)</f>
        <v>0</v>
      </c>
      <c r="E43" s="15">
        <f>SUM(E44,E48)</f>
        <v>0</v>
      </c>
      <c r="F43" s="15" t="s">
        <v>18</v>
      </c>
      <c r="G43" s="16">
        <f>SUM(G44,G48)</f>
        <v>0</v>
      </c>
      <c r="H43" s="16">
        <f>SUM(H44,H48)</f>
        <v>0</v>
      </c>
      <c r="I43" s="16" t="s">
        <v>18</v>
      </c>
      <c r="J43" s="16">
        <f>SUM(J44,J48)</f>
        <v>0</v>
      </c>
      <c r="K43" s="16">
        <f>SUM(K44,K48)</f>
        <v>0</v>
      </c>
      <c r="L43" s="16" t="s">
        <v>18</v>
      </c>
      <c r="M43" s="8" t="e">
        <f t="shared" si="1"/>
        <v>#DIV/0!</v>
      </c>
      <c r="N43" s="4"/>
    </row>
    <row r="44" spans="1:14" ht="39.75" hidden="1" customHeight="1" x14ac:dyDescent="0.25">
      <c r="A44" s="13">
        <v>1151</v>
      </c>
      <c r="B44" s="14" t="s">
        <v>54</v>
      </c>
      <c r="C44" s="13"/>
      <c r="D44" s="15">
        <f>SUM(D45:D47)</f>
        <v>0</v>
      </c>
      <c r="E44" s="15">
        <f>SUM(E45:E47)</f>
        <v>0</v>
      </c>
      <c r="F44" s="15" t="s">
        <v>18</v>
      </c>
      <c r="G44" s="16">
        <f>SUM(G45:G47)</f>
        <v>0</v>
      </c>
      <c r="H44" s="16">
        <f>SUM(H45:H47)</f>
        <v>0</v>
      </c>
      <c r="I44" s="16" t="s">
        <v>18</v>
      </c>
      <c r="J44" s="16">
        <f>SUM(J45:J47)</f>
        <v>0</v>
      </c>
      <c r="K44" s="16">
        <f>SUM(K45:K47)</f>
        <v>0</v>
      </c>
      <c r="L44" s="16" t="s">
        <v>18</v>
      </c>
      <c r="M44" s="8" t="e">
        <f t="shared" si="1"/>
        <v>#DIV/0!</v>
      </c>
      <c r="N44" s="4"/>
    </row>
    <row r="45" spans="1:14" ht="39.75" hidden="1" customHeight="1" x14ac:dyDescent="0.25">
      <c r="A45" s="13">
        <v>1152</v>
      </c>
      <c r="B45" s="14" t="s">
        <v>55</v>
      </c>
      <c r="C45" s="13"/>
      <c r="D45" s="15">
        <f>SUM(E45,F45)</f>
        <v>0</v>
      </c>
      <c r="E45" s="15">
        <v>0</v>
      </c>
      <c r="F45" s="15" t="s">
        <v>18</v>
      </c>
      <c r="G45" s="16">
        <f>SUM(H45,I45)</f>
        <v>0</v>
      </c>
      <c r="H45" s="16">
        <v>0</v>
      </c>
      <c r="I45" s="16" t="s">
        <v>18</v>
      </c>
      <c r="J45" s="16">
        <f>SUM(K45,L45)</f>
        <v>0</v>
      </c>
      <c r="K45" s="16">
        <v>0</v>
      </c>
      <c r="L45" s="16" t="s">
        <v>18</v>
      </c>
      <c r="M45" s="8" t="e">
        <f t="shared" si="1"/>
        <v>#DIV/0!</v>
      </c>
      <c r="N45" s="4"/>
    </row>
    <row r="46" spans="1:14" ht="39.75" hidden="1" customHeight="1" x14ac:dyDescent="0.25">
      <c r="A46" s="13">
        <v>1153</v>
      </c>
      <c r="B46" s="14" t="s">
        <v>56</v>
      </c>
      <c r="C46" s="13"/>
      <c r="D46" s="15">
        <f>SUM(E46,F46)</f>
        <v>0</v>
      </c>
      <c r="E46" s="15">
        <v>0</v>
      </c>
      <c r="F46" s="15" t="s">
        <v>18</v>
      </c>
      <c r="G46" s="16">
        <f>SUM(H46,I46)</f>
        <v>0</v>
      </c>
      <c r="H46" s="16">
        <v>0</v>
      </c>
      <c r="I46" s="16" t="s">
        <v>18</v>
      </c>
      <c r="J46" s="16">
        <f>SUM(K46,L46)</f>
        <v>0</v>
      </c>
      <c r="K46" s="16">
        <v>0</v>
      </c>
      <c r="L46" s="16" t="s">
        <v>18</v>
      </c>
      <c r="M46" s="8" t="e">
        <f t="shared" si="1"/>
        <v>#DIV/0!</v>
      </c>
      <c r="N46" s="4"/>
    </row>
    <row r="47" spans="1:14" ht="39.75" hidden="1" customHeight="1" x14ac:dyDescent="0.25">
      <c r="A47" s="13">
        <v>1154</v>
      </c>
      <c r="B47" s="14" t="s">
        <v>57</v>
      </c>
      <c r="C47" s="13"/>
      <c r="D47" s="15">
        <f>SUM(E47,F47)</f>
        <v>0</v>
      </c>
      <c r="E47" s="15">
        <v>0</v>
      </c>
      <c r="F47" s="15" t="s">
        <v>18</v>
      </c>
      <c r="G47" s="16">
        <f>SUM(H47,I47)</f>
        <v>0</v>
      </c>
      <c r="H47" s="16">
        <v>0</v>
      </c>
      <c r="I47" s="16" t="s">
        <v>18</v>
      </c>
      <c r="J47" s="16">
        <f>SUM(K47,L47)</f>
        <v>0</v>
      </c>
      <c r="K47" s="16">
        <v>0</v>
      </c>
      <c r="L47" s="16" t="s">
        <v>18</v>
      </c>
      <c r="M47" s="8" t="e">
        <f t="shared" si="1"/>
        <v>#DIV/0!</v>
      </c>
      <c r="N47" s="4"/>
    </row>
    <row r="48" spans="1:14" ht="39.75" hidden="1" customHeight="1" x14ac:dyDescent="0.25">
      <c r="A48" s="13">
        <v>1155</v>
      </c>
      <c r="B48" s="14" t="s">
        <v>58</v>
      </c>
      <c r="C48" s="13"/>
      <c r="D48" s="15">
        <f>SUM(E48,F48)</f>
        <v>0</v>
      </c>
      <c r="E48" s="15">
        <v>0</v>
      </c>
      <c r="F48" s="15" t="s">
        <v>18</v>
      </c>
      <c r="G48" s="16">
        <f>SUM(H48,I48)</f>
        <v>0</v>
      </c>
      <c r="H48" s="16">
        <v>0</v>
      </c>
      <c r="I48" s="16" t="s">
        <v>18</v>
      </c>
      <c r="J48" s="16">
        <f>SUM(K48,L48)</f>
        <v>0</v>
      </c>
      <c r="K48" s="16">
        <v>0</v>
      </c>
      <c r="L48" s="16" t="s">
        <v>18</v>
      </c>
      <c r="M48" s="8" t="e">
        <f t="shared" si="1"/>
        <v>#DIV/0!</v>
      </c>
      <c r="N48" s="4"/>
    </row>
    <row r="49" spans="1:14" ht="38.25" customHeight="1" x14ac:dyDescent="0.25">
      <c r="A49" s="13">
        <v>1200</v>
      </c>
      <c r="B49" s="14" t="s">
        <v>59</v>
      </c>
      <c r="C49" s="13" t="s">
        <v>60</v>
      </c>
      <c r="D49" s="15">
        <f t="shared" ref="D49:L49" si="5">SUM(D50,D52,D54,D56,D58,D65)</f>
        <v>1149630300</v>
      </c>
      <c r="E49" s="15">
        <f t="shared" si="5"/>
        <v>1133985900</v>
      </c>
      <c r="F49" s="15">
        <f t="shared" si="5"/>
        <v>15644400</v>
      </c>
      <c r="G49" s="16">
        <f t="shared" si="5"/>
        <v>1326270777.3</v>
      </c>
      <c r="H49" s="16">
        <f t="shared" si="5"/>
        <v>1133985900.3</v>
      </c>
      <c r="I49" s="16">
        <f t="shared" si="5"/>
        <v>192284877</v>
      </c>
      <c r="J49" s="16">
        <f t="shared" si="5"/>
        <v>1300205654</v>
      </c>
      <c r="K49" s="16">
        <f t="shared" si="5"/>
        <v>1136015400</v>
      </c>
      <c r="L49" s="16">
        <f t="shared" si="5"/>
        <v>164190254</v>
      </c>
      <c r="M49" s="8">
        <f t="shared" si="1"/>
        <v>98.034705751938304</v>
      </c>
      <c r="N49" s="4"/>
    </row>
    <row r="50" spans="1:14" ht="39.75" hidden="1" customHeight="1" x14ac:dyDescent="0.25">
      <c r="A50" s="13">
        <v>1210</v>
      </c>
      <c r="B50" s="14" t="s">
        <v>61</v>
      </c>
      <c r="C50" s="13" t="s">
        <v>62</v>
      </c>
      <c r="D50" s="15">
        <f>SUM(D51)</f>
        <v>0</v>
      </c>
      <c r="E50" s="15">
        <f>SUM(E51)</f>
        <v>0</v>
      </c>
      <c r="F50" s="15" t="s">
        <v>18</v>
      </c>
      <c r="G50" s="16">
        <f>SUM(G51)</f>
        <v>0</v>
      </c>
      <c r="H50" s="16">
        <f>SUM(H51)</f>
        <v>0</v>
      </c>
      <c r="I50" s="16" t="s">
        <v>18</v>
      </c>
      <c r="J50" s="16">
        <f>SUM(J51)</f>
        <v>0</v>
      </c>
      <c r="K50" s="16">
        <f>SUM(K51)</f>
        <v>0</v>
      </c>
      <c r="L50" s="16" t="s">
        <v>18</v>
      </c>
      <c r="M50" s="8" t="e">
        <f t="shared" si="1"/>
        <v>#DIV/0!</v>
      </c>
      <c r="N50" s="4"/>
    </row>
    <row r="51" spans="1:14" ht="39.75" hidden="1" customHeight="1" x14ac:dyDescent="0.25">
      <c r="A51" s="13">
        <v>1211</v>
      </c>
      <c r="B51" s="14" t="s">
        <v>63</v>
      </c>
      <c r="C51" s="13"/>
      <c r="D51" s="15">
        <f>SUM(E51,F51)</f>
        <v>0</v>
      </c>
      <c r="E51" s="15">
        <v>0</v>
      </c>
      <c r="F51" s="15" t="s">
        <v>18</v>
      </c>
      <c r="G51" s="16">
        <f>SUM(H51,I51)</f>
        <v>0</v>
      </c>
      <c r="H51" s="16">
        <v>0</v>
      </c>
      <c r="I51" s="16" t="s">
        <v>18</v>
      </c>
      <c r="J51" s="16">
        <f>SUM(K51,L51)</f>
        <v>0</v>
      </c>
      <c r="K51" s="16">
        <v>0</v>
      </c>
      <c r="L51" s="16" t="s">
        <v>18</v>
      </c>
      <c r="M51" s="8" t="e">
        <f t="shared" si="1"/>
        <v>#DIV/0!</v>
      </c>
      <c r="N51" s="4"/>
    </row>
    <row r="52" spans="1:14" ht="39.75" hidden="1" customHeight="1" x14ac:dyDescent="0.25">
      <c r="A52" s="13">
        <v>1220</v>
      </c>
      <c r="B52" s="14" t="s">
        <v>64</v>
      </c>
      <c r="C52" s="13" t="s">
        <v>65</v>
      </c>
      <c r="D52" s="15">
        <f>SUM(D53)</f>
        <v>0</v>
      </c>
      <c r="E52" s="15" t="s">
        <v>18</v>
      </c>
      <c r="F52" s="15">
        <f>SUM(F53)</f>
        <v>0</v>
      </c>
      <c r="G52" s="16">
        <f>SUM(G53)</f>
        <v>0</v>
      </c>
      <c r="H52" s="16" t="s">
        <v>18</v>
      </c>
      <c r="I52" s="16">
        <f>SUM(I53)</f>
        <v>0</v>
      </c>
      <c r="J52" s="16">
        <f>SUM(J53)</f>
        <v>0</v>
      </c>
      <c r="K52" s="16" t="s">
        <v>18</v>
      </c>
      <c r="L52" s="16">
        <f>SUM(L53)</f>
        <v>0</v>
      </c>
      <c r="M52" s="8" t="e">
        <f t="shared" si="1"/>
        <v>#DIV/0!</v>
      </c>
      <c r="N52" s="4"/>
    </row>
    <row r="53" spans="1:14" ht="39.75" hidden="1" customHeight="1" x14ac:dyDescent="0.25">
      <c r="A53" s="13">
        <v>1221</v>
      </c>
      <c r="B53" s="14" t="s">
        <v>66</v>
      </c>
      <c r="C53" s="13"/>
      <c r="D53" s="15">
        <f>SUM(E53,F53)</f>
        <v>0</v>
      </c>
      <c r="E53" s="15" t="s">
        <v>18</v>
      </c>
      <c r="F53" s="15">
        <v>0</v>
      </c>
      <c r="G53" s="16">
        <f>SUM(H53,I53)</f>
        <v>0</v>
      </c>
      <c r="H53" s="16" t="s">
        <v>18</v>
      </c>
      <c r="I53" s="16">
        <v>0</v>
      </c>
      <c r="J53" s="16">
        <f>SUM(K53,L53)</f>
        <v>0</v>
      </c>
      <c r="K53" s="16" t="s">
        <v>18</v>
      </c>
      <c r="L53" s="16">
        <v>0</v>
      </c>
      <c r="M53" s="8" t="e">
        <f t="shared" si="1"/>
        <v>#DIV/0!</v>
      </c>
      <c r="N53" s="4"/>
    </row>
    <row r="54" spans="1:14" ht="39.75" hidden="1" customHeight="1" x14ac:dyDescent="0.25">
      <c r="A54" s="13">
        <v>1230</v>
      </c>
      <c r="B54" s="14" t="s">
        <v>67</v>
      </c>
      <c r="C54" s="13" t="s">
        <v>68</v>
      </c>
      <c r="D54" s="15">
        <f>SUM(D55)</f>
        <v>0</v>
      </c>
      <c r="E54" s="15">
        <f>SUM(E55)</f>
        <v>0</v>
      </c>
      <c r="F54" s="15" t="s">
        <v>18</v>
      </c>
      <c r="G54" s="16">
        <f>SUM(G55)</f>
        <v>0</v>
      </c>
      <c r="H54" s="16">
        <f>SUM(H55)</f>
        <v>0</v>
      </c>
      <c r="I54" s="16" t="s">
        <v>18</v>
      </c>
      <c r="J54" s="16">
        <f>SUM(J55)</f>
        <v>0</v>
      </c>
      <c r="K54" s="16">
        <f>SUM(K55)</f>
        <v>0</v>
      </c>
      <c r="L54" s="16" t="s">
        <v>18</v>
      </c>
      <c r="M54" s="8" t="e">
        <f t="shared" si="1"/>
        <v>#DIV/0!</v>
      </c>
      <c r="N54" s="4"/>
    </row>
    <row r="55" spans="1:14" ht="39.75" hidden="1" customHeight="1" x14ac:dyDescent="0.25">
      <c r="A55" s="13">
        <v>1231</v>
      </c>
      <c r="B55" s="14" t="s">
        <v>69</v>
      </c>
      <c r="C55" s="13"/>
      <c r="D55" s="15">
        <f>SUM(E55,F55)</f>
        <v>0</v>
      </c>
      <c r="E55" s="15">
        <v>0</v>
      </c>
      <c r="F55" s="15" t="s">
        <v>18</v>
      </c>
      <c r="G55" s="16">
        <f>SUM(H55,I55)</f>
        <v>0</v>
      </c>
      <c r="H55" s="16">
        <v>0</v>
      </c>
      <c r="I55" s="16" t="s">
        <v>18</v>
      </c>
      <c r="J55" s="16">
        <f>SUM(K55,L55)</f>
        <v>0</v>
      </c>
      <c r="K55" s="16">
        <v>0</v>
      </c>
      <c r="L55" s="16" t="s">
        <v>18</v>
      </c>
      <c r="M55" s="8" t="e">
        <f t="shared" si="1"/>
        <v>#DIV/0!</v>
      </c>
      <c r="N55" s="4"/>
    </row>
    <row r="56" spans="1:14" ht="39.75" hidden="1" customHeight="1" x14ac:dyDescent="0.25">
      <c r="A56" s="13">
        <v>1240</v>
      </c>
      <c r="B56" s="14" t="s">
        <v>70</v>
      </c>
      <c r="C56" s="13" t="s">
        <v>71</v>
      </c>
      <c r="D56" s="15">
        <f>SUM(D57)</f>
        <v>0</v>
      </c>
      <c r="E56" s="15" t="s">
        <v>18</v>
      </c>
      <c r="F56" s="15">
        <f>SUM(F57)</f>
        <v>0</v>
      </c>
      <c r="G56" s="16">
        <f>SUM(G57)</f>
        <v>0</v>
      </c>
      <c r="H56" s="16" t="s">
        <v>18</v>
      </c>
      <c r="I56" s="16">
        <f>SUM(I57)</f>
        <v>0</v>
      </c>
      <c r="J56" s="16">
        <f>SUM(J57)</f>
        <v>0</v>
      </c>
      <c r="K56" s="16" t="s">
        <v>18</v>
      </c>
      <c r="L56" s="16">
        <f>SUM(L57)</f>
        <v>0</v>
      </c>
      <c r="M56" s="8" t="e">
        <f t="shared" si="1"/>
        <v>#DIV/0!</v>
      </c>
      <c r="N56" s="4"/>
    </row>
    <row r="57" spans="1:14" ht="39.75" hidden="1" customHeight="1" x14ac:dyDescent="0.25">
      <c r="A57" s="13">
        <v>1241</v>
      </c>
      <c r="B57" s="14" t="s">
        <v>72</v>
      </c>
      <c r="C57" s="13"/>
      <c r="D57" s="15">
        <f>SUM(E57,F57)</f>
        <v>0</v>
      </c>
      <c r="E57" s="15" t="s">
        <v>18</v>
      </c>
      <c r="F57" s="15">
        <v>0</v>
      </c>
      <c r="G57" s="16">
        <f>SUM(H57,I57)</f>
        <v>0</v>
      </c>
      <c r="H57" s="16" t="s">
        <v>18</v>
      </c>
      <c r="I57" s="16">
        <v>0</v>
      </c>
      <c r="J57" s="16">
        <f>SUM(K57,L57)</f>
        <v>0</v>
      </c>
      <c r="K57" s="16" t="s">
        <v>18</v>
      </c>
      <c r="L57" s="16">
        <v>0</v>
      </c>
      <c r="M57" s="8" t="e">
        <f t="shared" si="1"/>
        <v>#DIV/0!</v>
      </c>
      <c r="N57" s="4"/>
    </row>
    <row r="58" spans="1:14" ht="39.950000000000003" customHeight="1" x14ac:dyDescent="0.25">
      <c r="A58" s="13">
        <v>1250</v>
      </c>
      <c r="B58" s="14" t="s">
        <v>73</v>
      </c>
      <c r="C58" s="13" t="s">
        <v>74</v>
      </c>
      <c r="D58" s="15">
        <f>SUM(D59,D60,D63,D64)</f>
        <v>1133985900</v>
      </c>
      <c r="E58" s="15">
        <f>SUM(E59,E60,E63,E64)</f>
        <v>1133985900</v>
      </c>
      <c r="F58" s="15" t="s">
        <v>18</v>
      </c>
      <c r="G58" s="16">
        <f>SUM(G59,G60,G63,G64)</f>
        <v>1133985900.3</v>
      </c>
      <c r="H58" s="16">
        <f>SUM(H59,H60,H63,H64)</f>
        <v>1133985900.3</v>
      </c>
      <c r="I58" s="16" t="s">
        <v>18</v>
      </c>
      <c r="J58" s="16">
        <f>SUM(J59,J60,J63,J64)</f>
        <v>1136015400</v>
      </c>
      <c r="K58" s="16">
        <f>SUM(K59,K60,K63,K64)</f>
        <v>1136015400</v>
      </c>
      <c r="L58" s="16" t="s">
        <v>18</v>
      </c>
      <c r="M58" s="8">
        <f t="shared" si="1"/>
        <v>100.17897045275987</v>
      </c>
      <c r="N58" s="4"/>
    </row>
    <row r="59" spans="1:14" ht="39.950000000000003" customHeight="1" x14ac:dyDescent="0.25">
      <c r="A59" s="13">
        <v>1251</v>
      </c>
      <c r="B59" s="14" t="s">
        <v>75</v>
      </c>
      <c r="C59" s="13"/>
      <c r="D59" s="15">
        <f>SUM(E59,F59)</f>
        <v>1132242800</v>
      </c>
      <c r="E59" s="15">
        <v>1132242800</v>
      </c>
      <c r="F59" s="15" t="s">
        <v>18</v>
      </c>
      <c r="G59" s="16">
        <f>SUM(H59,I59)</f>
        <v>1132242800</v>
      </c>
      <c r="H59" s="16">
        <v>1132242800</v>
      </c>
      <c r="I59" s="16" t="s">
        <v>18</v>
      </c>
      <c r="J59" s="16">
        <f>SUM(K59,L59)</f>
        <v>1132242800</v>
      </c>
      <c r="K59" s="16">
        <v>1132242800</v>
      </c>
      <c r="L59" s="16" t="s">
        <v>18</v>
      </c>
      <c r="M59" s="8">
        <f t="shared" si="1"/>
        <v>100</v>
      </c>
      <c r="N59" s="4"/>
    </row>
    <row r="60" spans="1:14" ht="35.25" customHeight="1" x14ac:dyDescent="0.25">
      <c r="A60" s="13">
        <v>1252</v>
      </c>
      <c r="B60" s="14" t="s">
        <v>76</v>
      </c>
      <c r="C60" s="13"/>
      <c r="D60" s="15">
        <f>SUM(D61:D62)</f>
        <v>0</v>
      </c>
      <c r="E60" s="15">
        <f>SUM(E61:E62)</f>
        <v>0</v>
      </c>
      <c r="F60" s="15" t="s">
        <v>18</v>
      </c>
      <c r="G60" s="16">
        <f>SUM(G61:G62)</f>
        <v>0</v>
      </c>
      <c r="H60" s="16">
        <f>SUM(H61:H62)</f>
        <v>0</v>
      </c>
      <c r="I60" s="16" t="s">
        <v>18</v>
      </c>
      <c r="J60" s="16">
        <f>SUM(J61:J62)</f>
        <v>2029500</v>
      </c>
      <c r="K60" s="16">
        <f>SUM(K61:K62)</f>
        <v>2029500</v>
      </c>
      <c r="L60" s="16" t="s">
        <v>18</v>
      </c>
      <c r="M60" s="8"/>
      <c r="N60" s="4"/>
    </row>
    <row r="61" spans="1:14" ht="39.75" hidden="1" customHeight="1" x14ac:dyDescent="0.25">
      <c r="A61" s="13">
        <v>1253</v>
      </c>
      <c r="B61" s="14" t="s">
        <v>77</v>
      </c>
      <c r="C61" s="13"/>
      <c r="D61" s="15">
        <f>SUM(E61,F61)</f>
        <v>0</v>
      </c>
      <c r="E61" s="15">
        <v>0</v>
      </c>
      <c r="F61" s="15" t="s">
        <v>18</v>
      </c>
      <c r="G61" s="16">
        <f>SUM(H61,I61)</f>
        <v>0</v>
      </c>
      <c r="H61" s="16">
        <v>0</v>
      </c>
      <c r="I61" s="16" t="s">
        <v>18</v>
      </c>
      <c r="J61" s="16">
        <f>SUM(K61,L61)</f>
        <v>0</v>
      </c>
      <c r="K61" s="16">
        <v>0</v>
      </c>
      <c r="L61" s="16" t="s">
        <v>18</v>
      </c>
      <c r="M61" s="8" t="e">
        <f t="shared" si="1"/>
        <v>#DIV/0!</v>
      </c>
      <c r="N61" s="4"/>
    </row>
    <row r="62" spans="1:14" ht="39.75" hidden="1" customHeight="1" x14ac:dyDescent="0.25">
      <c r="A62" s="13">
        <v>1254</v>
      </c>
      <c r="B62" s="14" t="s">
        <v>78</v>
      </c>
      <c r="C62" s="13"/>
      <c r="D62" s="15">
        <f>SUM(E62,F62)</f>
        <v>0</v>
      </c>
      <c r="E62" s="15">
        <v>0</v>
      </c>
      <c r="F62" s="15" t="s">
        <v>18</v>
      </c>
      <c r="G62" s="16">
        <f>SUM(H62,I62)</f>
        <v>0</v>
      </c>
      <c r="H62" s="16">
        <v>0</v>
      </c>
      <c r="I62" s="16" t="s">
        <v>18</v>
      </c>
      <c r="J62" s="16">
        <f>SUM(K62,L62)</f>
        <v>2029500</v>
      </c>
      <c r="K62" s="16">
        <v>2029500</v>
      </c>
      <c r="L62" s="16" t="s">
        <v>18</v>
      </c>
      <c r="M62" s="8"/>
      <c r="N62" s="4"/>
    </row>
    <row r="63" spans="1:14" ht="38.25" customHeight="1" x14ac:dyDescent="0.25">
      <c r="A63" s="13">
        <v>1255</v>
      </c>
      <c r="B63" s="14" t="s">
        <v>79</v>
      </c>
      <c r="C63" s="13"/>
      <c r="D63" s="15">
        <f>SUM(E63,F63)</f>
        <v>1743100</v>
      </c>
      <c r="E63" s="15">
        <v>1743100</v>
      </c>
      <c r="F63" s="15" t="s">
        <v>18</v>
      </c>
      <c r="G63" s="16">
        <f>SUM(H63,I63)</f>
        <v>1743100.3</v>
      </c>
      <c r="H63" s="16">
        <v>1743100.3</v>
      </c>
      <c r="I63" s="16" t="s">
        <v>18</v>
      </c>
      <c r="J63" s="16">
        <f>SUM(K63,L63)</f>
        <v>1743100</v>
      </c>
      <c r="K63" s="16">
        <v>1743100</v>
      </c>
      <c r="L63" s="16" t="s">
        <v>18</v>
      </c>
      <c r="M63" s="8">
        <f t="shared" si="1"/>
        <v>99.99998278928642</v>
      </c>
      <c r="N63" s="4"/>
    </row>
    <row r="64" spans="1:14" ht="39.75" hidden="1" customHeight="1" x14ac:dyDescent="0.25">
      <c r="A64" s="13">
        <v>1256</v>
      </c>
      <c r="B64" s="14" t="s">
        <v>80</v>
      </c>
      <c r="C64" s="13"/>
      <c r="D64" s="15">
        <f>SUM(E64,F64)</f>
        <v>0</v>
      </c>
      <c r="E64" s="15">
        <v>0</v>
      </c>
      <c r="F64" s="15" t="s">
        <v>18</v>
      </c>
      <c r="G64" s="16">
        <f>SUM(H64,I64)</f>
        <v>0</v>
      </c>
      <c r="H64" s="16">
        <v>0</v>
      </c>
      <c r="I64" s="16" t="s">
        <v>18</v>
      </c>
      <c r="J64" s="16">
        <f>SUM(K64,L64)</f>
        <v>0</v>
      </c>
      <c r="K64" s="16">
        <v>0</v>
      </c>
      <c r="L64" s="16" t="s">
        <v>18</v>
      </c>
      <c r="M64" s="8" t="e">
        <f t="shared" si="1"/>
        <v>#DIV/0!</v>
      </c>
      <c r="N64" s="4"/>
    </row>
    <row r="65" spans="1:14" ht="39.950000000000003" customHeight="1" x14ac:dyDescent="0.25">
      <c r="A65" s="13">
        <v>1260</v>
      </c>
      <c r="B65" s="14" t="s">
        <v>81</v>
      </c>
      <c r="C65" s="13" t="s">
        <v>82</v>
      </c>
      <c r="D65" s="15">
        <f>SUM(D66,D67)</f>
        <v>15644400</v>
      </c>
      <c r="E65" s="15" t="s">
        <v>18</v>
      </c>
      <c r="F65" s="15">
        <f>SUM(F66,F67)</f>
        <v>15644400</v>
      </c>
      <c r="G65" s="16">
        <f>SUM(G66,G67)</f>
        <v>192284877</v>
      </c>
      <c r="H65" s="16" t="s">
        <v>18</v>
      </c>
      <c r="I65" s="16">
        <f>SUM(I66,I67)</f>
        <v>192284877</v>
      </c>
      <c r="J65" s="16">
        <f>SUM(J66,J67)</f>
        <v>164190254</v>
      </c>
      <c r="K65" s="16" t="s">
        <v>18</v>
      </c>
      <c r="L65" s="16">
        <f>SUM(L66,L67)</f>
        <v>164190254</v>
      </c>
      <c r="M65" s="8">
        <f t="shared" si="1"/>
        <v>85.389062604231739</v>
      </c>
      <c r="N65" s="4"/>
    </row>
    <row r="66" spans="1:14" ht="39.950000000000003" customHeight="1" x14ac:dyDescent="0.25">
      <c r="A66" s="13">
        <v>1261</v>
      </c>
      <c r="B66" s="14" t="s">
        <v>83</v>
      </c>
      <c r="C66" s="13"/>
      <c r="D66" s="15">
        <f>SUM(E66,F66)</f>
        <v>15644400</v>
      </c>
      <c r="E66" s="15" t="s">
        <v>18</v>
      </c>
      <c r="F66" s="15">
        <v>15644400</v>
      </c>
      <c r="G66" s="16">
        <f>SUM(H66,I66)</f>
        <v>192284877</v>
      </c>
      <c r="H66" s="16" t="s">
        <v>18</v>
      </c>
      <c r="I66" s="16">
        <v>192284877</v>
      </c>
      <c r="J66" s="16">
        <f>SUM(K66,L66)</f>
        <v>164190254</v>
      </c>
      <c r="K66" s="16" t="s">
        <v>18</v>
      </c>
      <c r="L66" s="16">
        <v>164190254</v>
      </c>
      <c r="M66" s="8">
        <f t="shared" si="1"/>
        <v>85.389062604231739</v>
      </c>
      <c r="N66" s="4"/>
    </row>
    <row r="67" spans="1:14" ht="39.75" hidden="1" customHeight="1" x14ac:dyDescent="0.25">
      <c r="A67" s="13">
        <v>1262</v>
      </c>
      <c r="B67" s="14" t="s">
        <v>84</v>
      </c>
      <c r="C67" s="13"/>
      <c r="D67" s="15">
        <f>SUM(E67,F67)</f>
        <v>0</v>
      </c>
      <c r="E67" s="15" t="s">
        <v>18</v>
      </c>
      <c r="F67" s="15">
        <v>0</v>
      </c>
      <c r="G67" s="16">
        <f>SUM(H67,I67)</f>
        <v>0</v>
      </c>
      <c r="H67" s="16" t="s">
        <v>18</v>
      </c>
      <c r="I67" s="16">
        <v>0</v>
      </c>
      <c r="J67" s="16">
        <f>SUM(K67,L67)</f>
        <v>0</v>
      </c>
      <c r="K67" s="16" t="s">
        <v>18</v>
      </c>
      <c r="L67" s="16">
        <v>0</v>
      </c>
      <c r="M67" s="8" t="e">
        <f t="shared" si="1"/>
        <v>#DIV/0!</v>
      </c>
      <c r="N67" s="4"/>
    </row>
    <row r="68" spans="1:14" ht="39" customHeight="1" x14ac:dyDescent="0.25">
      <c r="A68" s="13">
        <v>1300</v>
      </c>
      <c r="B68" s="14" t="s">
        <v>85</v>
      </c>
      <c r="C68" s="13" t="s">
        <v>86</v>
      </c>
      <c r="D68" s="15">
        <f t="shared" ref="D68:L68" si="6">SUM(D69,D71,D73,D78,D82,D106,D109,D112,D115)</f>
        <v>160049000</v>
      </c>
      <c r="E68" s="15">
        <f t="shared" si="6"/>
        <v>160049000</v>
      </c>
      <c r="F68" s="15">
        <f t="shared" si="6"/>
        <v>0</v>
      </c>
      <c r="G68" s="16">
        <f t="shared" si="6"/>
        <v>172049000</v>
      </c>
      <c r="H68" s="16">
        <f t="shared" si="6"/>
        <v>172049000</v>
      </c>
      <c r="I68" s="16">
        <f t="shared" si="6"/>
        <v>150000000</v>
      </c>
      <c r="J68" s="16">
        <f t="shared" si="6"/>
        <v>168685173.09999999</v>
      </c>
      <c r="K68" s="16">
        <f t="shared" si="6"/>
        <v>168535173.09999999</v>
      </c>
      <c r="L68" s="16">
        <f t="shared" si="6"/>
        <v>150150000</v>
      </c>
      <c r="M68" s="8">
        <f t="shared" si="1"/>
        <v>98.044843678254452</v>
      </c>
      <c r="N68" s="4"/>
    </row>
    <row r="69" spans="1:14" ht="39.75" hidden="1" customHeight="1" x14ac:dyDescent="0.25">
      <c r="A69" s="13">
        <v>1310</v>
      </c>
      <c r="B69" s="14" t="s">
        <v>87</v>
      </c>
      <c r="C69" s="13" t="s">
        <v>88</v>
      </c>
      <c r="D69" s="15">
        <f>SUM(D70)</f>
        <v>0</v>
      </c>
      <c r="E69" s="15" t="s">
        <v>18</v>
      </c>
      <c r="F69" s="15">
        <f>SUM(F70)</f>
        <v>0</v>
      </c>
      <c r="G69" s="16">
        <f>SUM(G70)</f>
        <v>0</v>
      </c>
      <c r="H69" s="16" t="s">
        <v>18</v>
      </c>
      <c r="I69" s="16">
        <f>SUM(I70)</f>
        <v>0</v>
      </c>
      <c r="J69" s="16">
        <f>SUM(J70)</f>
        <v>0</v>
      </c>
      <c r="K69" s="16" t="s">
        <v>18</v>
      </c>
      <c r="L69" s="16">
        <f>SUM(L70)</f>
        <v>0</v>
      </c>
      <c r="M69" s="8" t="e">
        <f t="shared" si="1"/>
        <v>#DIV/0!</v>
      </c>
      <c r="N69" s="4"/>
    </row>
    <row r="70" spans="1:14" ht="39.75" hidden="1" customHeight="1" x14ac:dyDescent="0.25">
      <c r="A70" s="13">
        <v>1311</v>
      </c>
      <c r="B70" s="14" t="s">
        <v>89</v>
      </c>
      <c r="C70" s="13"/>
      <c r="D70" s="15">
        <f>SUM(E70,F70)</f>
        <v>0</v>
      </c>
      <c r="E70" s="15" t="s">
        <v>18</v>
      </c>
      <c r="F70" s="15">
        <v>0</v>
      </c>
      <c r="G70" s="16">
        <f>SUM(H70,I70)</f>
        <v>0</v>
      </c>
      <c r="H70" s="16" t="s">
        <v>18</v>
      </c>
      <c r="I70" s="16">
        <v>0</v>
      </c>
      <c r="J70" s="16">
        <f>SUM(K70,L70)</f>
        <v>0</v>
      </c>
      <c r="K70" s="16" t="s">
        <v>18</v>
      </c>
      <c r="L70" s="16">
        <v>0</v>
      </c>
      <c r="M70" s="8" t="e">
        <f t="shared" si="1"/>
        <v>#DIV/0!</v>
      </c>
      <c r="N70" s="4"/>
    </row>
    <row r="71" spans="1:14" ht="39.75" hidden="1" customHeight="1" x14ac:dyDescent="0.25">
      <c r="A71" s="13">
        <v>1320</v>
      </c>
      <c r="B71" s="14" t="s">
        <v>90</v>
      </c>
      <c r="C71" s="13" t="s">
        <v>91</v>
      </c>
      <c r="D71" s="15">
        <f>SUM(D72)</f>
        <v>0</v>
      </c>
      <c r="E71" s="15">
        <f>SUM(E72)</f>
        <v>0</v>
      </c>
      <c r="F71" s="15" t="s">
        <v>18</v>
      </c>
      <c r="G71" s="16">
        <f>SUM(G72)</f>
        <v>0</v>
      </c>
      <c r="H71" s="16">
        <f>SUM(H72)</f>
        <v>0</v>
      </c>
      <c r="I71" s="16" t="s">
        <v>18</v>
      </c>
      <c r="J71" s="16">
        <f>SUM(J72)</f>
        <v>0</v>
      </c>
      <c r="K71" s="16">
        <f>SUM(K72)</f>
        <v>0</v>
      </c>
      <c r="L71" s="16" t="s">
        <v>18</v>
      </c>
      <c r="M71" s="8" t="e">
        <f t="shared" si="1"/>
        <v>#DIV/0!</v>
      </c>
      <c r="N71" s="4"/>
    </row>
    <row r="72" spans="1:14" ht="39.75" hidden="1" customHeight="1" x14ac:dyDescent="0.25">
      <c r="A72" s="13">
        <v>1321</v>
      </c>
      <c r="B72" s="14" t="s">
        <v>92</v>
      </c>
      <c r="C72" s="13"/>
      <c r="D72" s="15">
        <f>SUM(E72,F72)</f>
        <v>0</v>
      </c>
      <c r="E72" s="15">
        <v>0</v>
      </c>
      <c r="F72" s="15" t="s">
        <v>18</v>
      </c>
      <c r="G72" s="16">
        <f>SUM(H72,I72)</f>
        <v>0</v>
      </c>
      <c r="H72" s="16">
        <v>0</v>
      </c>
      <c r="I72" s="16" t="s">
        <v>18</v>
      </c>
      <c r="J72" s="16">
        <f>SUM(K72,L72)</f>
        <v>0</v>
      </c>
      <c r="K72" s="16">
        <v>0</v>
      </c>
      <c r="L72" s="16" t="s">
        <v>18</v>
      </c>
      <c r="M72" s="8" t="e">
        <f t="shared" si="1"/>
        <v>#DIV/0!</v>
      </c>
      <c r="N72" s="4"/>
    </row>
    <row r="73" spans="1:14" ht="39.950000000000003" customHeight="1" x14ac:dyDescent="0.25">
      <c r="A73" s="13">
        <v>1330</v>
      </c>
      <c r="B73" s="14" t="s">
        <v>93</v>
      </c>
      <c r="C73" s="13" t="s">
        <v>94</v>
      </c>
      <c r="D73" s="15">
        <f>SUM(D74:D77)</f>
        <v>36616000</v>
      </c>
      <c r="E73" s="15">
        <f>SUM(E74:E77)</f>
        <v>36616000</v>
      </c>
      <c r="F73" s="15" t="s">
        <v>18</v>
      </c>
      <c r="G73" s="16">
        <f>SUM(G74:G77)</f>
        <v>36616000</v>
      </c>
      <c r="H73" s="16">
        <f>SUM(H74:H77)</f>
        <v>36616000</v>
      </c>
      <c r="I73" s="16" t="s">
        <v>18</v>
      </c>
      <c r="J73" s="16">
        <f>SUM(J74:J77)</f>
        <v>35799131.5</v>
      </c>
      <c r="K73" s="16">
        <f>SUM(K74:K77)</f>
        <v>35799131.5</v>
      </c>
      <c r="L73" s="16" t="s">
        <v>18</v>
      </c>
      <c r="M73" s="8">
        <f t="shared" si="1"/>
        <v>97.769094111863666</v>
      </c>
      <c r="N73" s="4"/>
    </row>
    <row r="74" spans="1:14" ht="39.75" customHeight="1" x14ac:dyDescent="0.25">
      <c r="A74" s="13">
        <v>1331</v>
      </c>
      <c r="B74" s="14" t="s">
        <v>95</v>
      </c>
      <c r="C74" s="13"/>
      <c r="D74" s="15">
        <f>SUM(E74,F74)</f>
        <v>33248000</v>
      </c>
      <c r="E74" s="15">
        <v>33248000</v>
      </c>
      <c r="F74" s="15" t="s">
        <v>18</v>
      </c>
      <c r="G74" s="16">
        <f>SUM(H74,I74)</f>
        <v>33248000</v>
      </c>
      <c r="H74" s="16">
        <v>33248000</v>
      </c>
      <c r="I74" s="16" t="s">
        <v>18</v>
      </c>
      <c r="J74" s="16">
        <f>SUM(K74,L74)</f>
        <v>33928755.100000001</v>
      </c>
      <c r="K74" s="16">
        <v>33928755.100000001</v>
      </c>
      <c r="L74" s="16" t="s">
        <v>18</v>
      </c>
      <c r="M74" s="8">
        <f t="shared" si="1"/>
        <v>102.04750691770934</v>
      </c>
      <c r="N74" s="4"/>
    </row>
    <row r="75" spans="1:14" ht="0.75" customHeight="1" x14ac:dyDescent="0.25">
      <c r="A75" s="13">
        <v>1332</v>
      </c>
      <c r="B75" s="14" t="s">
        <v>96</v>
      </c>
      <c r="C75" s="13"/>
      <c r="D75" s="15">
        <f>SUM(E75,F75)</f>
        <v>0</v>
      </c>
      <c r="E75" s="15">
        <v>0</v>
      </c>
      <c r="F75" s="15" t="s">
        <v>18</v>
      </c>
      <c r="G75" s="16">
        <f>SUM(H75,I75)</f>
        <v>0</v>
      </c>
      <c r="H75" s="16">
        <v>0</v>
      </c>
      <c r="I75" s="16" t="s">
        <v>18</v>
      </c>
      <c r="J75" s="16">
        <f>SUM(K75,L75)</f>
        <v>0</v>
      </c>
      <c r="K75" s="16">
        <v>0</v>
      </c>
      <c r="L75" s="16" t="s">
        <v>18</v>
      </c>
      <c r="M75" s="8" t="e">
        <f t="shared" si="1"/>
        <v>#DIV/0!</v>
      </c>
      <c r="N75" s="4"/>
    </row>
    <row r="76" spans="1:14" ht="39.75" hidden="1" customHeight="1" x14ac:dyDescent="0.25">
      <c r="A76" s="13">
        <v>1333</v>
      </c>
      <c r="B76" s="14" t="s">
        <v>97</v>
      </c>
      <c r="C76" s="13"/>
      <c r="D76" s="15">
        <f>SUM(E76,F76)</f>
        <v>0</v>
      </c>
      <c r="E76" s="15">
        <v>0</v>
      </c>
      <c r="F76" s="15" t="s">
        <v>18</v>
      </c>
      <c r="G76" s="16">
        <f>SUM(H76,I76)</f>
        <v>0</v>
      </c>
      <c r="H76" s="16">
        <v>0</v>
      </c>
      <c r="I76" s="16" t="s">
        <v>18</v>
      </c>
      <c r="J76" s="16">
        <f>SUM(K76,L76)</f>
        <v>0</v>
      </c>
      <c r="K76" s="16">
        <v>0</v>
      </c>
      <c r="L76" s="16" t="s">
        <v>18</v>
      </c>
      <c r="M76" s="8" t="e">
        <f t="shared" si="1"/>
        <v>#DIV/0!</v>
      </c>
      <c r="N76" s="4"/>
    </row>
    <row r="77" spans="1:14" ht="39.950000000000003" customHeight="1" x14ac:dyDescent="0.25">
      <c r="A77" s="13">
        <v>1334</v>
      </c>
      <c r="B77" s="14" t="s">
        <v>98</v>
      </c>
      <c r="C77" s="13"/>
      <c r="D77" s="15">
        <f>SUM(E77,F77)</f>
        <v>3368000</v>
      </c>
      <c r="E77" s="15">
        <v>3368000</v>
      </c>
      <c r="F77" s="15" t="s">
        <v>18</v>
      </c>
      <c r="G77" s="16">
        <f>SUM(H77,I77)</f>
        <v>3368000</v>
      </c>
      <c r="H77" s="16">
        <v>3368000</v>
      </c>
      <c r="I77" s="16" t="s">
        <v>18</v>
      </c>
      <c r="J77" s="16">
        <f>SUM(K77,L77)</f>
        <v>1870376.4</v>
      </c>
      <c r="K77" s="16">
        <v>1870376.4</v>
      </c>
      <c r="L77" s="16" t="s">
        <v>18</v>
      </c>
      <c r="M77" s="8">
        <f t="shared" ref="M77:M118" si="7">J77*100/G77</f>
        <v>55.533741092636582</v>
      </c>
      <c r="N77" s="4"/>
    </row>
    <row r="78" spans="1:14" ht="38.25" customHeight="1" x14ac:dyDescent="0.25">
      <c r="A78" s="13">
        <v>1340</v>
      </c>
      <c r="B78" s="14" t="s">
        <v>99</v>
      </c>
      <c r="C78" s="13" t="s">
        <v>100</v>
      </c>
      <c r="D78" s="15">
        <f>SUM(D79,D80,D81)</f>
        <v>5998000</v>
      </c>
      <c r="E78" s="15">
        <f>SUM(E79,E80,E81)</f>
        <v>5998000</v>
      </c>
      <c r="F78" s="15" t="s">
        <v>18</v>
      </c>
      <c r="G78" s="16">
        <f>SUM(G79,G80,G81)</f>
        <v>5998000</v>
      </c>
      <c r="H78" s="16">
        <f>SUM(H79,H80,H81)</f>
        <v>5998000</v>
      </c>
      <c r="I78" s="16" t="s">
        <v>18</v>
      </c>
      <c r="J78" s="16">
        <f>SUM(J79,J80,J81)</f>
        <v>7662230</v>
      </c>
      <c r="K78" s="16">
        <f>SUM(K79,K80,K81)</f>
        <v>7662230</v>
      </c>
      <c r="L78" s="16" t="s">
        <v>18</v>
      </c>
      <c r="M78" s="8">
        <f t="shared" si="7"/>
        <v>127.74641547182394</v>
      </c>
      <c r="N78" s="4"/>
    </row>
    <row r="79" spans="1:14" ht="39.75" hidden="1" customHeight="1" x14ac:dyDescent="0.25">
      <c r="A79" s="13">
        <v>1341</v>
      </c>
      <c r="B79" s="14" t="s">
        <v>101</v>
      </c>
      <c r="C79" s="13"/>
      <c r="D79" s="15">
        <f>SUM(E79,F79)</f>
        <v>0</v>
      </c>
      <c r="E79" s="15">
        <v>0</v>
      </c>
      <c r="F79" s="15" t="s">
        <v>18</v>
      </c>
      <c r="G79" s="16">
        <f>SUM(H79,I79)</f>
        <v>0</v>
      </c>
      <c r="H79" s="16">
        <v>0</v>
      </c>
      <c r="I79" s="16" t="s">
        <v>18</v>
      </c>
      <c r="J79" s="16">
        <f>SUM(K79,L79)</f>
        <v>0</v>
      </c>
      <c r="K79" s="16">
        <v>0</v>
      </c>
      <c r="L79" s="16" t="s">
        <v>18</v>
      </c>
      <c r="M79" s="8" t="e">
        <f t="shared" si="7"/>
        <v>#DIV/0!</v>
      </c>
      <c r="N79" s="4"/>
    </row>
    <row r="80" spans="1:14" ht="39.950000000000003" customHeight="1" x14ac:dyDescent="0.25">
      <c r="A80" s="13">
        <v>1342</v>
      </c>
      <c r="B80" s="14" t="s">
        <v>102</v>
      </c>
      <c r="C80" s="13"/>
      <c r="D80" s="15">
        <f>SUM(E80,F80)</f>
        <v>3998000</v>
      </c>
      <c r="E80" s="15">
        <v>3998000</v>
      </c>
      <c r="F80" s="15" t="s">
        <v>18</v>
      </c>
      <c r="G80" s="16">
        <f>SUM(H80,I80)</f>
        <v>3998000</v>
      </c>
      <c r="H80" s="16">
        <v>3998000</v>
      </c>
      <c r="I80" s="16" t="s">
        <v>18</v>
      </c>
      <c r="J80" s="16">
        <f>SUM(K80,L80)</f>
        <v>3998000</v>
      </c>
      <c r="K80" s="16">
        <v>3998000</v>
      </c>
      <c r="L80" s="16" t="s">
        <v>18</v>
      </c>
      <c r="M80" s="8">
        <f t="shared" si="7"/>
        <v>100</v>
      </c>
      <c r="N80" s="4"/>
    </row>
    <row r="81" spans="1:14" ht="39.950000000000003" customHeight="1" x14ac:dyDescent="0.25">
      <c r="A81" s="13">
        <v>1343</v>
      </c>
      <c r="B81" s="14" t="s">
        <v>103</v>
      </c>
      <c r="C81" s="13"/>
      <c r="D81" s="15">
        <f>SUM(E81,F81)</f>
        <v>2000000</v>
      </c>
      <c r="E81" s="15">
        <v>2000000</v>
      </c>
      <c r="F81" s="15" t="s">
        <v>18</v>
      </c>
      <c r="G81" s="16">
        <f>SUM(H81,I81)</f>
        <v>2000000</v>
      </c>
      <c r="H81" s="16">
        <v>2000000</v>
      </c>
      <c r="I81" s="16" t="s">
        <v>18</v>
      </c>
      <c r="J81" s="16">
        <f>SUM(K81,L81)</f>
        <v>3664230</v>
      </c>
      <c r="K81" s="16">
        <v>3664230</v>
      </c>
      <c r="L81" s="16" t="s">
        <v>18</v>
      </c>
      <c r="M81" s="8">
        <f t="shared" si="7"/>
        <v>183.2115</v>
      </c>
      <c r="N81" s="4"/>
    </row>
    <row r="82" spans="1:14" ht="39.950000000000003" customHeight="1" x14ac:dyDescent="0.25">
      <c r="A82" s="13">
        <v>1350</v>
      </c>
      <c r="B82" s="14" t="s">
        <v>104</v>
      </c>
      <c r="C82" s="13" t="s">
        <v>105</v>
      </c>
      <c r="D82" s="15">
        <f>SUM(D83,D104,D105)</f>
        <v>114935000</v>
      </c>
      <c r="E82" s="15">
        <f>SUM(E83,E104,E105)</f>
        <v>114935000</v>
      </c>
      <c r="F82" s="15" t="s">
        <v>18</v>
      </c>
      <c r="G82" s="16">
        <f>SUM(G83,G104,G105)</f>
        <v>115035000</v>
      </c>
      <c r="H82" s="16">
        <f>SUM(H83,H104,H105)</f>
        <v>115035000</v>
      </c>
      <c r="I82" s="16" t="s">
        <v>18</v>
      </c>
      <c r="J82" s="16">
        <f>SUM(J83,J104,J105)</f>
        <v>110544109.7</v>
      </c>
      <c r="K82" s="16">
        <f>SUM(K83,K104,K105)</f>
        <v>110544109.7</v>
      </c>
      <c r="L82" s="16" t="s">
        <v>18</v>
      </c>
      <c r="M82" s="8">
        <f t="shared" si="7"/>
        <v>96.09606615377929</v>
      </c>
      <c r="N82" s="4"/>
    </row>
    <row r="83" spans="1:14" ht="49.5" customHeight="1" x14ac:dyDescent="0.25">
      <c r="A83" s="13">
        <v>1351</v>
      </c>
      <c r="B83" s="14" t="s">
        <v>106</v>
      </c>
      <c r="C83" s="13"/>
      <c r="D83" s="15">
        <f>SUM(D84:D103)</f>
        <v>114935000</v>
      </c>
      <c r="E83" s="15">
        <f>SUM(E84:E103)</f>
        <v>114935000</v>
      </c>
      <c r="F83" s="15" t="s">
        <v>18</v>
      </c>
      <c r="G83" s="16">
        <f>SUM(G84:G103)</f>
        <v>115035000</v>
      </c>
      <c r="H83" s="16">
        <f>SUM(H84:H103)</f>
        <v>115035000</v>
      </c>
      <c r="I83" s="16" t="s">
        <v>18</v>
      </c>
      <c r="J83" s="16">
        <f>SUM(J84:J103)</f>
        <v>110544109.7</v>
      </c>
      <c r="K83" s="16">
        <f>SUM(K84:K103)</f>
        <v>110544109.7</v>
      </c>
      <c r="L83" s="16" t="s">
        <v>18</v>
      </c>
      <c r="M83" s="8">
        <f t="shared" si="7"/>
        <v>96.09606615377929</v>
      </c>
      <c r="N83" s="4"/>
    </row>
    <row r="84" spans="1:14" ht="39.75" hidden="1" customHeight="1" x14ac:dyDescent="0.25">
      <c r="A84" s="13">
        <v>13501</v>
      </c>
      <c r="B84" s="14" t="s">
        <v>107</v>
      </c>
      <c r="C84" s="13"/>
      <c r="D84" s="15">
        <f t="shared" ref="D84:D105" si="8">SUM(E84,F84)</f>
        <v>0</v>
      </c>
      <c r="E84" s="15">
        <v>0</v>
      </c>
      <c r="F84" s="15" t="s">
        <v>18</v>
      </c>
      <c r="G84" s="16">
        <f t="shared" ref="G84:G105" si="9">SUM(H84,I84)</f>
        <v>0</v>
      </c>
      <c r="H84" s="16">
        <v>0</v>
      </c>
      <c r="I84" s="16" t="s">
        <v>18</v>
      </c>
      <c r="J84" s="16">
        <f t="shared" ref="J84:J105" si="10">SUM(K84,L84)</f>
        <v>0</v>
      </c>
      <c r="K84" s="16">
        <v>0</v>
      </c>
      <c r="L84" s="16" t="s">
        <v>18</v>
      </c>
      <c r="M84" s="8" t="e">
        <f t="shared" si="7"/>
        <v>#DIV/0!</v>
      </c>
      <c r="N84" s="4"/>
    </row>
    <row r="85" spans="1:14" ht="39.75" hidden="1" customHeight="1" x14ac:dyDescent="0.25">
      <c r="A85" s="13">
        <v>13502</v>
      </c>
      <c r="B85" s="14" t="s">
        <v>108</v>
      </c>
      <c r="C85" s="13"/>
      <c r="D85" s="15">
        <f t="shared" si="8"/>
        <v>0</v>
      </c>
      <c r="E85" s="15">
        <v>0</v>
      </c>
      <c r="F85" s="15" t="s">
        <v>18</v>
      </c>
      <c r="G85" s="16">
        <f t="shared" si="9"/>
        <v>0</v>
      </c>
      <c r="H85" s="16">
        <v>0</v>
      </c>
      <c r="I85" s="16" t="s">
        <v>18</v>
      </c>
      <c r="J85" s="16">
        <f t="shared" si="10"/>
        <v>0</v>
      </c>
      <c r="K85" s="16">
        <v>0</v>
      </c>
      <c r="L85" s="16" t="s">
        <v>18</v>
      </c>
      <c r="M85" s="8" t="e">
        <f t="shared" si="7"/>
        <v>#DIV/0!</v>
      </c>
      <c r="N85" s="4"/>
    </row>
    <row r="86" spans="1:14" ht="39.75" hidden="1" customHeight="1" x14ac:dyDescent="0.25">
      <c r="A86" s="13">
        <v>13503</v>
      </c>
      <c r="B86" s="14" t="s">
        <v>109</v>
      </c>
      <c r="C86" s="13"/>
      <c r="D86" s="15">
        <f t="shared" si="8"/>
        <v>0</v>
      </c>
      <c r="E86" s="15">
        <v>0</v>
      </c>
      <c r="F86" s="15" t="s">
        <v>18</v>
      </c>
      <c r="G86" s="16">
        <f t="shared" si="9"/>
        <v>0</v>
      </c>
      <c r="H86" s="16">
        <v>0</v>
      </c>
      <c r="I86" s="16" t="s">
        <v>18</v>
      </c>
      <c r="J86" s="16">
        <f t="shared" si="10"/>
        <v>0</v>
      </c>
      <c r="K86" s="16">
        <v>0</v>
      </c>
      <c r="L86" s="16" t="s">
        <v>18</v>
      </c>
      <c r="M86" s="8" t="e">
        <f t="shared" si="7"/>
        <v>#DIV/0!</v>
      </c>
      <c r="N86" s="4"/>
    </row>
    <row r="87" spans="1:14" ht="39.75" hidden="1" customHeight="1" x14ac:dyDescent="0.25">
      <c r="A87" s="13">
        <v>13504</v>
      </c>
      <c r="B87" s="14" t="s">
        <v>110</v>
      </c>
      <c r="C87" s="13"/>
      <c r="D87" s="15">
        <f t="shared" si="8"/>
        <v>0</v>
      </c>
      <c r="E87" s="15">
        <v>0</v>
      </c>
      <c r="F87" s="15" t="s">
        <v>18</v>
      </c>
      <c r="G87" s="16">
        <f t="shared" si="9"/>
        <v>0</v>
      </c>
      <c r="H87" s="16">
        <v>0</v>
      </c>
      <c r="I87" s="16" t="s">
        <v>18</v>
      </c>
      <c r="J87" s="16">
        <f t="shared" si="10"/>
        <v>0</v>
      </c>
      <c r="K87" s="16">
        <v>0</v>
      </c>
      <c r="L87" s="16" t="s">
        <v>18</v>
      </c>
      <c r="M87" s="8" t="e">
        <f t="shared" si="7"/>
        <v>#DIV/0!</v>
      </c>
      <c r="N87" s="4"/>
    </row>
    <row r="88" spans="1:14" ht="38.25" customHeight="1" x14ac:dyDescent="0.25">
      <c r="A88" s="13">
        <v>13505</v>
      </c>
      <c r="B88" s="14" t="s">
        <v>111</v>
      </c>
      <c r="C88" s="13"/>
      <c r="D88" s="15">
        <f t="shared" si="8"/>
        <v>981000</v>
      </c>
      <c r="E88" s="15">
        <v>981000</v>
      </c>
      <c r="F88" s="15" t="s">
        <v>18</v>
      </c>
      <c r="G88" s="16">
        <f t="shared" si="9"/>
        <v>1081000</v>
      </c>
      <c r="H88" s="16">
        <v>1081000</v>
      </c>
      <c r="I88" s="16" t="s">
        <v>18</v>
      </c>
      <c r="J88" s="16">
        <f t="shared" si="10"/>
        <v>972800</v>
      </c>
      <c r="K88" s="16">
        <v>972800</v>
      </c>
      <c r="L88" s="16" t="s">
        <v>18</v>
      </c>
      <c r="M88" s="8">
        <f t="shared" si="7"/>
        <v>89.990749306197969</v>
      </c>
      <c r="N88" s="4"/>
    </row>
    <row r="89" spans="1:14" ht="39.75" hidden="1" customHeight="1" x14ac:dyDescent="0.25">
      <c r="A89" s="13">
        <v>13506</v>
      </c>
      <c r="B89" s="14" t="s">
        <v>112</v>
      </c>
      <c r="C89" s="13"/>
      <c r="D89" s="15">
        <f t="shared" si="8"/>
        <v>0</v>
      </c>
      <c r="E89" s="15">
        <v>0</v>
      </c>
      <c r="F89" s="15" t="s">
        <v>18</v>
      </c>
      <c r="G89" s="16">
        <f t="shared" si="9"/>
        <v>0</v>
      </c>
      <c r="H89" s="16">
        <v>0</v>
      </c>
      <c r="I89" s="16" t="s">
        <v>18</v>
      </c>
      <c r="J89" s="16">
        <f t="shared" si="10"/>
        <v>0</v>
      </c>
      <c r="K89" s="16">
        <v>0</v>
      </c>
      <c r="L89" s="16" t="s">
        <v>18</v>
      </c>
      <c r="M89" s="8" t="e">
        <f t="shared" si="7"/>
        <v>#DIV/0!</v>
      </c>
      <c r="N89" s="4"/>
    </row>
    <row r="90" spans="1:14" ht="39.950000000000003" customHeight="1" x14ac:dyDescent="0.25">
      <c r="A90" s="13">
        <v>13507</v>
      </c>
      <c r="B90" s="14" t="s">
        <v>113</v>
      </c>
      <c r="C90" s="13"/>
      <c r="D90" s="15">
        <f t="shared" si="8"/>
        <v>55226000</v>
      </c>
      <c r="E90" s="15">
        <v>55226000</v>
      </c>
      <c r="F90" s="15" t="s">
        <v>18</v>
      </c>
      <c r="G90" s="16">
        <f t="shared" si="9"/>
        <v>55226000</v>
      </c>
      <c r="H90" s="16">
        <v>55226000</v>
      </c>
      <c r="I90" s="16" t="s">
        <v>18</v>
      </c>
      <c r="J90" s="16">
        <f t="shared" si="10"/>
        <v>44472554.200000003</v>
      </c>
      <c r="K90" s="16">
        <v>44472554.200000003</v>
      </c>
      <c r="L90" s="16" t="s">
        <v>18</v>
      </c>
      <c r="M90" s="8">
        <f t="shared" si="7"/>
        <v>80.528291384492817</v>
      </c>
      <c r="N90" s="4"/>
    </row>
    <row r="91" spans="1:14" ht="39.75" hidden="1" customHeight="1" x14ac:dyDescent="0.25">
      <c r="A91" s="13">
        <v>13508</v>
      </c>
      <c r="B91" s="14" t="s">
        <v>114</v>
      </c>
      <c r="C91" s="13"/>
      <c r="D91" s="15">
        <f t="shared" si="8"/>
        <v>0</v>
      </c>
      <c r="E91" s="15">
        <v>0</v>
      </c>
      <c r="F91" s="15" t="s">
        <v>18</v>
      </c>
      <c r="G91" s="16">
        <f t="shared" si="9"/>
        <v>0</v>
      </c>
      <c r="H91" s="16">
        <v>0</v>
      </c>
      <c r="I91" s="16" t="s">
        <v>18</v>
      </c>
      <c r="J91" s="16">
        <f t="shared" si="10"/>
        <v>0</v>
      </c>
      <c r="K91" s="16">
        <v>0</v>
      </c>
      <c r="L91" s="16" t="s">
        <v>18</v>
      </c>
      <c r="M91" s="8" t="e">
        <f t="shared" si="7"/>
        <v>#DIV/0!</v>
      </c>
      <c r="N91" s="4"/>
    </row>
    <row r="92" spans="1:14" ht="39.75" hidden="1" customHeight="1" x14ac:dyDescent="0.25">
      <c r="A92" s="13">
        <v>13509</v>
      </c>
      <c r="B92" s="14" t="s">
        <v>115</v>
      </c>
      <c r="C92" s="13"/>
      <c r="D92" s="15">
        <f t="shared" si="8"/>
        <v>0</v>
      </c>
      <c r="E92" s="15">
        <v>0</v>
      </c>
      <c r="F92" s="15" t="s">
        <v>18</v>
      </c>
      <c r="G92" s="16">
        <f t="shared" si="9"/>
        <v>0</v>
      </c>
      <c r="H92" s="16">
        <v>0</v>
      </c>
      <c r="I92" s="16" t="s">
        <v>18</v>
      </c>
      <c r="J92" s="16">
        <f t="shared" si="10"/>
        <v>0</v>
      </c>
      <c r="K92" s="16">
        <v>0</v>
      </c>
      <c r="L92" s="16" t="s">
        <v>18</v>
      </c>
      <c r="M92" s="8" t="e">
        <f t="shared" si="7"/>
        <v>#DIV/0!</v>
      </c>
      <c r="N92" s="4"/>
    </row>
    <row r="93" spans="1:14" ht="39.950000000000003" customHeight="1" x14ac:dyDescent="0.25">
      <c r="A93" s="13">
        <v>13510</v>
      </c>
      <c r="B93" s="14" t="s">
        <v>116</v>
      </c>
      <c r="C93" s="13"/>
      <c r="D93" s="15">
        <f t="shared" si="8"/>
        <v>0</v>
      </c>
      <c r="E93" s="15">
        <v>0</v>
      </c>
      <c r="F93" s="15" t="s">
        <v>18</v>
      </c>
      <c r="G93" s="16">
        <f t="shared" si="9"/>
        <v>0</v>
      </c>
      <c r="H93" s="16">
        <v>0</v>
      </c>
      <c r="I93" s="16" t="s">
        <v>18</v>
      </c>
      <c r="J93" s="16">
        <f t="shared" si="10"/>
        <v>5135306</v>
      </c>
      <c r="K93" s="16">
        <v>5135306</v>
      </c>
      <c r="L93" s="16" t="s">
        <v>18</v>
      </c>
      <c r="M93" s="8"/>
      <c r="N93" s="4"/>
    </row>
    <row r="94" spans="1:14" ht="0.75" customHeight="1" x14ac:dyDescent="0.25">
      <c r="A94" s="13">
        <v>13511</v>
      </c>
      <c r="B94" s="14" t="s">
        <v>117</v>
      </c>
      <c r="C94" s="13"/>
      <c r="D94" s="15">
        <f t="shared" si="8"/>
        <v>0</v>
      </c>
      <c r="E94" s="15">
        <v>0</v>
      </c>
      <c r="F94" s="15" t="s">
        <v>18</v>
      </c>
      <c r="G94" s="16">
        <f t="shared" si="9"/>
        <v>0</v>
      </c>
      <c r="H94" s="16">
        <v>0</v>
      </c>
      <c r="I94" s="16" t="s">
        <v>18</v>
      </c>
      <c r="J94" s="16">
        <f t="shared" si="10"/>
        <v>0</v>
      </c>
      <c r="K94" s="16">
        <v>0</v>
      </c>
      <c r="L94" s="16" t="s">
        <v>18</v>
      </c>
      <c r="M94" s="8" t="e">
        <f t="shared" si="7"/>
        <v>#DIV/0!</v>
      </c>
      <c r="N94" s="4"/>
    </row>
    <row r="95" spans="1:14" ht="39.75" hidden="1" customHeight="1" x14ac:dyDescent="0.25">
      <c r="A95" s="13">
        <v>13512</v>
      </c>
      <c r="B95" s="14" t="s">
        <v>118</v>
      </c>
      <c r="C95" s="13"/>
      <c r="D95" s="15">
        <f t="shared" si="8"/>
        <v>0</v>
      </c>
      <c r="E95" s="15">
        <v>0</v>
      </c>
      <c r="F95" s="15" t="s">
        <v>18</v>
      </c>
      <c r="G95" s="16">
        <f t="shared" si="9"/>
        <v>0</v>
      </c>
      <c r="H95" s="16">
        <v>0</v>
      </c>
      <c r="I95" s="16" t="s">
        <v>18</v>
      </c>
      <c r="J95" s="16">
        <f t="shared" si="10"/>
        <v>0</v>
      </c>
      <c r="K95" s="16">
        <v>0</v>
      </c>
      <c r="L95" s="16" t="s">
        <v>18</v>
      </c>
      <c r="M95" s="8" t="e">
        <f t="shared" si="7"/>
        <v>#DIV/0!</v>
      </c>
      <c r="N95" s="4"/>
    </row>
    <row r="96" spans="1:14" ht="39.950000000000003" customHeight="1" x14ac:dyDescent="0.25">
      <c r="A96" s="13">
        <v>13513</v>
      </c>
      <c r="B96" s="14" t="s">
        <v>119</v>
      </c>
      <c r="C96" s="13"/>
      <c r="D96" s="15">
        <f t="shared" si="8"/>
        <v>47470000</v>
      </c>
      <c r="E96" s="15">
        <v>47470000</v>
      </c>
      <c r="F96" s="15" t="s">
        <v>18</v>
      </c>
      <c r="G96" s="16">
        <f t="shared" si="9"/>
        <v>47470000</v>
      </c>
      <c r="H96" s="16">
        <v>47470000</v>
      </c>
      <c r="I96" s="16" t="s">
        <v>18</v>
      </c>
      <c r="J96" s="16">
        <f t="shared" si="10"/>
        <v>49453867</v>
      </c>
      <c r="K96" s="16">
        <v>49453867</v>
      </c>
      <c r="L96" s="16" t="s">
        <v>18</v>
      </c>
      <c r="M96" s="8">
        <f t="shared" si="7"/>
        <v>104.17920160101116</v>
      </c>
      <c r="N96" s="4"/>
    </row>
    <row r="97" spans="1:14" ht="39" customHeight="1" x14ac:dyDescent="0.25">
      <c r="A97" s="13">
        <v>13514</v>
      </c>
      <c r="B97" s="14" t="s">
        <v>120</v>
      </c>
      <c r="C97" s="13"/>
      <c r="D97" s="15">
        <f t="shared" si="8"/>
        <v>11258000</v>
      </c>
      <c r="E97" s="15">
        <v>11258000</v>
      </c>
      <c r="F97" s="15" t="s">
        <v>18</v>
      </c>
      <c r="G97" s="16">
        <f t="shared" si="9"/>
        <v>11258000</v>
      </c>
      <c r="H97" s="16">
        <v>11258000</v>
      </c>
      <c r="I97" s="16" t="s">
        <v>18</v>
      </c>
      <c r="J97" s="16">
        <f t="shared" si="10"/>
        <v>10466582.5</v>
      </c>
      <c r="K97" s="16">
        <v>10466582.5</v>
      </c>
      <c r="L97" s="16" t="s">
        <v>18</v>
      </c>
      <c r="M97" s="8">
        <f t="shared" si="7"/>
        <v>92.970176763190622</v>
      </c>
      <c r="N97" s="4"/>
    </row>
    <row r="98" spans="1:14" ht="39.75" hidden="1" customHeight="1" x14ac:dyDescent="0.25">
      <c r="A98" s="13">
        <v>13515</v>
      </c>
      <c r="B98" s="14" t="s">
        <v>121</v>
      </c>
      <c r="C98" s="13"/>
      <c r="D98" s="15">
        <f t="shared" si="8"/>
        <v>0</v>
      </c>
      <c r="E98" s="15">
        <v>0</v>
      </c>
      <c r="F98" s="15" t="s">
        <v>18</v>
      </c>
      <c r="G98" s="16">
        <f t="shared" si="9"/>
        <v>0</v>
      </c>
      <c r="H98" s="16">
        <v>0</v>
      </c>
      <c r="I98" s="16" t="s">
        <v>18</v>
      </c>
      <c r="J98" s="16">
        <f t="shared" si="10"/>
        <v>0</v>
      </c>
      <c r="K98" s="16">
        <v>0</v>
      </c>
      <c r="L98" s="16" t="s">
        <v>18</v>
      </c>
      <c r="M98" s="8" t="e">
        <f t="shared" si="7"/>
        <v>#DIV/0!</v>
      </c>
      <c r="N98" s="4"/>
    </row>
    <row r="99" spans="1:14" ht="39.75" hidden="1" customHeight="1" x14ac:dyDescent="0.25">
      <c r="A99" s="13">
        <v>13516</v>
      </c>
      <c r="B99" s="14" t="s">
        <v>122</v>
      </c>
      <c r="C99" s="13"/>
      <c r="D99" s="15">
        <f t="shared" si="8"/>
        <v>0</v>
      </c>
      <c r="E99" s="15">
        <v>0</v>
      </c>
      <c r="F99" s="15" t="s">
        <v>18</v>
      </c>
      <c r="G99" s="16">
        <f t="shared" si="9"/>
        <v>0</v>
      </c>
      <c r="H99" s="16">
        <v>0</v>
      </c>
      <c r="I99" s="16" t="s">
        <v>18</v>
      </c>
      <c r="J99" s="16">
        <f t="shared" si="10"/>
        <v>0</v>
      </c>
      <c r="K99" s="16">
        <v>0</v>
      </c>
      <c r="L99" s="16" t="s">
        <v>18</v>
      </c>
      <c r="M99" s="8" t="e">
        <f t="shared" si="7"/>
        <v>#DIV/0!</v>
      </c>
      <c r="N99" s="4"/>
    </row>
    <row r="100" spans="1:14" ht="39.75" hidden="1" customHeight="1" x14ac:dyDescent="0.25">
      <c r="A100" s="13">
        <v>13517</v>
      </c>
      <c r="B100" s="14" t="s">
        <v>123</v>
      </c>
      <c r="C100" s="13"/>
      <c r="D100" s="15">
        <f t="shared" si="8"/>
        <v>0</v>
      </c>
      <c r="E100" s="15">
        <v>0</v>
      </c>
      <c r="F100" s="15" t="s">
        <v>18</v>
      </c>
      <c r="G100" s="16">
        <f t="shared" si="9"/>
        <v>0</v>
      </c>
      <c r="H100" s="16">
        <v>0</v>
      </c>
      <c r="I100" s="16" t="s">
        <v>18</v>
      </c>
      <c r="J100" s="16">
        <f t="shared" si="10"/>
        <v>0</v>
      </c>
      <c r="K100" s="16">
        <v>0</v>
      </c>
      <c r="L100" s="16" t="s">
        <v>18</v>
      </c>
      <c r="M100" s="8" t="e">
        <f t="shared" si="7"/>
        <v>#DIV/0!</v>
      </c>
      <c r="N100" s="4"/>
    </row>
    <row r="101" spans="1:14" ht="39.75" hidden="1" customHeight="1" x14ac:dyDescent="0.25">
      <c r="A101" s="13">
        <v>13518</v>
      </c>
      <c r="B101" s="14" t="s">
        <v>124</v>
      </c>
      <c r="C101" s="13"/>
      <c r="D101" s="15">
        <f t="shared" si="8"/>
        <v>0</v>
      </c>
      <c r="E101" s="15">
        <v>0</v>
      </c>
      <c r="F101" s="15" t="s">
        <v>18</v>
      </c>
      <c r="G101" s="16">
        <f t="shared" si="9"/>
        <v>0</v>
      </c>
      <c r="H101" s="16">
        <v>0</v>
      </c>
      <c r="I101" s="16" t="s">
        <v>18</v>
      </c>
      <c r="J101" s="16">
        <f t="shared" si="10"/>
        <v>0</v>
      </c>
      <c r="K101" s="16">
        <v>0</v>
      </c>
      <c r="L101" s="16" t="s">
        <v>18</v>
      </c>
      <c r="M101" s="8" t="e">
        <f t="shared" si="7"/>
        <v>#DIV/0!</v>
      </c>
      <c r="N101" s="4"/>
    </row>
    <row r="102" spans="1:14" ht="38.25" customHeight="1" x14ac:dyDescent="0.25">
      <c r="A102" s="13">
        <v>13519</v>
      </c>
      <c r="B102" s="14" t="s">
        <v>125</v>
      </c>
      <c r="C102" s="13"/>
      <c r="D102" s="15">
        <f t="shared" si="8"/>
        <v>0</v>
      </c>
      <c r="E102" s="15">
        <v>0</v>
      </c>
      <c r="F102" s="15" t="s">
        <v>18</v>
      </c>
      <c r="G102" s="16">
        <f t="shared" si="9"/>
        <v>0</v>
      </c>
      <c r="H102" s="16">
        <v>0</v>
      </c>
      <c r="I102" s="16" t="s">
        <v>18</v>
      </c>
      <c r="J102" s="16">
        <f t="shared" si="10"/>
        <v>43000</v>
      </c>
      <c r="K102" s="16">
        <v>43000</v>
      </c>
      <c r="L102" s="16" t="s">
        <v>18</v>
      </c>
      <c r="M102" s="8"/>
      <c r="N102" s="4"/>
    </row>
    <row r="103" spans="1:14" ht="39.75" hidden="1" customHeight="1" x14ac:dyDescent="0.25">
      <c r="A103" s="13">
        <v>13520</v>
      </c>
      <c r="B103" s="14" t="s">
        <v>126</v>
      </c>
      <c r="C103" s="13"/>
      <c r="D103" s="15">
        <f t="shared" si="8"/>
        <v>0</v>
      </c>
      <c r="E103" s="15">
        <v>0</v>
      </c>
      <c r="F103" s="15" t="s">
        <v>18</v>
      </c>
      <c r="G103" s="16">
        <f t="shared" si="9"/>
        <v>0</v>
      </c>
      <c r="H103" s="16">
        <v>0</v>
      </c>
      <c r="I103" s="16" t="s">
        <v>18</v>
      </c>
      <c r="J103" s="16">
        <f t="shared" si="10"/>
        <v>0</v>
      </c>
      <c r="K103" s="16">
        <v>0</v>
      </c>
      <c r="L103" s="16" t="s">
        <v>18</v>
      </c>
      <c r="M103" s="8" t="e">
        <f t="shared" si="7"/>
        <v>#DIV/0!</v>
      </c>
      <c r="N103" s="4"/>
    </row>
    <row r="104" spans="1:14" ht="39.75" hidden="1" customHeight="1" x14ac:dyDescent="0.25">
      <c r="A104" s="13">
        <v>1352</v>
      </c>
      <c r="B104" s="14" t="s">
        <v>127</v>
      </c>
      <c r="C104" s="13"/>
      <c r="D104" s="15">
        <f t="shared" si="8"/>
        <v>0</v>
      </c>
      <c r="E104" s="15">
        <v>0</v>
      </c>
      <c r="F104" s="15" t="s">
        <v>18</v>
      </c>
      <c r="G104" s="16">
        <f t="shared" si="9"/>
        <v>0</v>
      </c>
      <c r="H104" s="16">
        <v>0</v>
      </c>
      <c r="I104" s="16" t="s">
        <v>18</v>
      </c>
      <c r="J104" s="16">
        <f t="shared" si="10"/>
        <v>0</v>
      </c>
      <c r="K104" s="16">
        <v>0</v>
      </c>
      <c r="L104" s="16" t="s">
        <v>18</v>
      </c>
      <c r="M104" s="8" t="e">
        <f t="shared" si="7"/>
        <v>#DIV/0!</v>
      </c>
      <c r="N104" s="4"/>
    </row>
    <row r="105" spans="1:14" ht="39.75" hidden="1" customHeight="1" x14ac:dyDescent="0.25">
      <c r="A105" s="13">
        <v>1353</v>
      </c>
      <c r="B105" s="14" t="s">
        <v>128</v>
      </c>
      <c r="C105" s="13"/>
      <c r="D105" s="15">
        <f t="shared" si="8"/>
        <v>0</v>
      </c>
      <c r="E105" s="15">
        <v>0</v>
      </c>
      <c r="F105" s="15" t="s">
        <v>18</v>
      </c>
      <c r="G105" s="16">
        <f t="shared" si="9"/>
        <v>0</v>
      </c>
      <c r="H105" s="16">
        <v>0</v>
      </c>
      <c r="I105" s="16" t="s">
        <v>18</v>
      </c>
      <c r="J105" s="16">
        <f t="shared" si="10"/>
        <v>0</v>
      </c>
      <c r="K105" s="16">
        <v>0</v>
      </c>
      <c r="L105" s="16" t="s">
        <v>18</v>
      </c>
      <c r="M105" s="8" t="e">
        <f t="shared" si="7"/>
        <v>#DIV/0!</v>
      </c>
      <c r="N105" s="4"/>
    </row>
    <row r="106" spans="1:14" ht="38.25" customHeight="1" x14ac:dyDescent="0.25">
      <c r="A106" s="13">
        <v>1360</v>
      </c>
      <c r="B106" s="14" t="s">
        <v>129</v>
      </c>
      <c r="C106" s="13" t="s">
        <v>130</v>
      </c>
      <c r="D106" s="15">
        <f>SUM(D107,D108)</f>
        <v>0</v>
      </c>
      <c r="E106" s="15">
        <f>SUM(E107,E108)</f>
        <v>0</v>
      </c>
      <c r="F106" s="15" t="s">
        <v>18</v>
      </c>
      <c r="G106" s="16">
        <f>SUM(G107,G108)</f>
        <v>0</v>
      </c>
      <c r="H106" s="16">
        <f>SUM(H107,H108)</f>
        <v>0</v>
      </c>
      <c r="I106" s="16" t="s">
        <v>18</v>
      </c>
      <c r="J106" s="16">
        <f>SUM(J107,J108)</f>
        <v>82588</v>
      </c>
      <c r="K106" s="16">
        <f>SUM(K107,K108)</f>
        <v>82588</v>
      </c>
      <c r="L106" s="16" t="s">
        <v>18</v>
      </c>
      <c r="M106" s="8"/>
      <c r="N106" s="4"/>
    </row>
    <row r="107" spans="1:14" ht="39.75" hidden="1" customHeight="1" x14ac:dyDescent="0.25">
      <c r="A107" s="13">
        <v>1361</v>
      </c>
      <c r="B107" s="14" t="s">
        <v>131</v>
      </c>
      <c r="C107" s="13"/>
      <c r="D107" s="15">
        <f>SUM(E107,F107)</f>
        <v>0</v>
      </c>
      <c r="E107" s="15">
        <v>0</v>
      </c>
      <c r="F107" s="15" t="s">
        <v>18</v>
      </c>
      <c r="G107" s="16">
        <f>SUM(H107,I107)</f>
        <v>0</v>
      </c>
      <c r="H107" s="16">
        <v>0</v>
      </c>
      <c r="I107" s="16" t="s">
        <v>18</v>
      </c>
      <c r="J107" s="16">
        <f>SUM(K107,L107)</f>
        <v>82588</v>
      </c>
      <c r="K107" s="16">
        <v>82588</v>
      </c>
      <c r="L107" s="16" t="s">
        <v>18</v>
      </c>
      <c r="M107" s="8"/>
      <c r="N107" s="4"/>
    </row>
    <row r="108" spans="1:14" ht="39.75" hidden="1" customHeight="1" x14ac:dyDescent="0.25">
      <c r="A108" s="13">
        <v>1362</v>
      </c>
      <c r="B108" s="14" t="s">
        <v>132</v>
      </c>
      <c r="C108" s="13"/>
      <c r="D108" s="15">
        <f>SUM(E108,F108)</f>
        <v>0</v>
      </c>
      <c r="E108" s="15">
        <v>0</v>
      </c>
      <c r="F108" s="15" t="s">
        <v>18</v>
      </c>
      <c r="G108" s="16">
        <f>SUM(H108,I108)</f>
        <v>0</v>
      </c>
      <c r="H108" s="16">
        <v>0</v>
      </c>
      <c r="I108" s="16" t="s">
        <v>18</v>
      </c>
      <c r="J108" s="16">
        <f>SUM(K108,L108)</f>
        <v>0</v>
      </c>
      <c r="K108" s="16">
        <v>0</v>
      </c>
      <c r="L108" s="16" t="s">
        <v>18</v>
      </c>
      <c r="M108" s="8" t="e">
        <f t="shared" si="7"/>
        <v>#DIV/0!</v>
      </c>
      <c r="N108" s="4"/>
    </row>
    <row r="109" spans="1:14" ht="39.75" hidden="1" customHeight="1" x14ac:dyDescent="0.25">
      <c r="A109" s="13">
        <v>1370</v>
      </c>
      <c r="B109" s="14" t="s">
        <v>133</v>
      </c>
      <c r="C109" s="13" t="s">
        <v>134</v>
      </c>
      <c r="D109" s="15">
        <f>SUM(D110,D111)</f>
        <v>0</v>
      </c>
      <c r="E109" s="15">
        <f>SUM(E110,E111)</f>
        <v>0</v>
      </c>
      <c r="F109" s="15" t="s">
        <v>18</v>
      </c>
      <c r="G109" s="16">
        <f>SUM(G110,G111)</f>
        <v>0</v>
      </c>
      <c r="H109" s="16">
        <f>SUM(H110,H111)</f>
        <v>0</v>
      </c>
      <c r="I109" s="16" t="s">
        <v>18</v>
      </c>
      <c r="J109" s="16">
        <f>SUM(J110,J111)</f>
        <v>0</v>
      </c>
      <c r="K109" s="16">
        <f>SUM(K110,K111)</f>
        <v>0</v>
      </c>
      <c r="L109" s="16" t="s">
        <v>18</v>
      </c>
      <c r="M109" s="8" t="e">
        <f t="shared" si="7"/>
        <v>#DIV/0!</v>
      </c>
      <c r="N109" s="4"/>
    </row>
    <row r="110" spans="1:14" ht="39.75" hidden="1" customHeight="1" x14ac:dyDescent="0.25">
      <c r="A110" s="13">
        <v>1371</v>
      </c>
      <c r="B110" s="14" t="s">
        <v>135</v>
      </c>
      <c r="C110" s="13"/>
      <c r="D110" s="15">
        <f>SUM(E110,F110)</f>
        <v>0</v>
      </c>
      <c r="E110" s="15">
        <v>0</v>
      </c>
      <c r="F110" s="15" t="s">
        <v>18</v>
      </c>
      <c r="G110" s="16">
        <f>SUM(H110,I110)</f>
        <v>0</v>
      </c>
      <c r="H110" s="16">
        <v>0</v>
      </c>
      <c r="I110" s="16" t="s">
        <v>18</v>
      </c>
      <c r="J110" s="16">
        <f>SUM(K110,L110)</f>
        <v>0</v>
      </c>
      <c r="K110" s="16">
        <v>0</v>
      </c>
      <c r="L110" s="16" t="s">
        <v>18</v>
      </c>
      <c r="M110" s="8" t="e">
        <f t="shared" si="7"/>
        <v>#DIV/0!</v>
      </c>
      <c r="N110" s="4"/>
    </row>
    <row r="111" spans="1:14" ht="39.75" hidden="1" customHeight="1" x14ac:dyDescent="0.25">
      <c r="A111" s="13">
        <v>1372</v>
      </c>
      <c r="B111" s="14" t="s">
        <v>136</v>
      </c>
      <c r="C111" s="13"/>
      <c r="D111" s="15">
        <f>SUM(E111,F111)</f>
        <v>0</v>
      </c>
      <c r="E111" s="15">
        <v>0</v>
      </c>
      <c r="F111" s="15" t="s">
        <v>18</v>
      </c>
      <c r="G111" s="16">
        <f>SUM(H111,I111)</f>
        <v>0</v>
      </c>
      <c r="H111" s="16">
        <v>0</v>
      </c>
      <c r="I111" s="16" t="s">
        <v>18</v>
      </c>
      <c r="J111" s="16">
        <f>SUM(K111,L111)</f>
        <v>0</v>
      </c>
      <c r="K111" s="16">
        <v>0</v>
      </c>
      <c r="L111" s="16" t="s">
        <v>18</v>
      </c>
      <c r="M111" s="8" t="e">
        <f t="shared" si="7"/>
        <v>#DIV/0!</v>
      </c>
      <c r="N111" s="4"/>
    </row>
    <row r="112" spans="1:14" ht="39.75" hidden="1" customHeight="1" x14ac:dyDescent="0.25">
      <c r="A112" s="13">
        <v>1380</v>
      </c>
      <c r="B112" s="14" t="s">
        <v>137</v>
      </c>
      <c r="C112" s="13" t="s">
        <v>138</v>
      </c>
      <c r="D112" s="15">
        <f>SUM(D113,D114)</f>
        <v>0</v>
      </c>
      <c r="E112" s="15" t="s">
        <v>18</v>
      </c>
      <c r="F112" s="15">
        <f>SUM(F113,F114)</f>
        <v>0</v>
      </c>
      <c r="G112" s="16">
        <f>SUM(G113,G114)</f>
        <v>0</v>
      </c>
      <c r="H112" s="16" t="s">
        <v>18</v>
      </c>
      <c r="I112" s="16">
        <f>SUM(I113,I114)</f>
        <v>0</v>
      </c>
      <c r="J112" s="16">
        <f>SUM(J113,J114)</f>
        <v>150000</v>
      </c>
      <c r="K112" s="16" t="s">
        <v>18</v>
      </c>
      <c r="L112" s="16">
        <f>SUM(L113,L114)</f>
        <v>150000</v>
      </c>
      <c r="M112" s="8" t="e">
        <f t="shared" si="7"/>
        <v>#DIV/0!</v>
      </c>
      <c r="N112" s="4"/>
    </row>
    <row r="113" spans="1:14" ht="39.75" hidden="1" customHeight="1" x14ac:dyDescent="0.25">
      <c r="A113" s="13">
        <v>1381</v>
      </c>
      <c r="B113" s="14" t="s">
        <v>139</v>
      </c>
      <c r="C113" s="13"/>
      <c r="D113" s="15">
        <f>SUM(E113,F113)</f>
        <v>0</v>
      </c>
      <c r="E113" s="15" t="s">
        <v>18</v>
      </c>
      <c r="F113" s="15">
        <v>0</v>
      </c>
      <c r="G113" s="16">
        <f>SUM(H113,I113)</f>
        <v>0</v>
      </c>
      <c r="H113" s="16" t="s">
        <v>18</v>
      </c>
      <c r="I113" s="16">
        <v>0</v>
      </c>
      <c r="J113" s="16">
        <f>SUM(K113,L113)</f>
        <v>0</v>
      </c>
      <c r="K113" s="16" t="s">
        <v>18</v>
      </c>
      <c r="L113" s="16">
        <v>0</v>
      </c>
      <c r="M113" s="8" t="e">
        <f t="shared" si="7"/>
        <v>#DIV/0!</v>
      </c>
      <c r="N113" s="4"/>
    </row>
    <row r="114" spans="1:14" ht="39.75" hidden="1" customHeight="1" x14ac:dyDescent="0.25">
      <c r="A114" s="13">
        <v>1382</v>
      </c>
      <c r="B114" s="14" t="s">
        <v>140</v>
      </c>
      <c r="C114" s="13"/>
      <c r="D114" s="15">
        <f>SUM(E114,F114)</f>
        <v>0</v>
      </c>
      <c r="E114" s="15" t="s">
        <v>18</v>
      </c>
      <c r="F114" s="15">
        <v>0</v>
      </c>
      <c r="G114" s="16">
        <f>SUM(H114,I114)</f>
        <v>0</v>
      </c>
      <c r="H114" s="16" t="s">
        <v>18</v>
      </c>
      <c r="I114" s="16">
        <v>0</v>
      </c>
      <c r="J114" s="16">
        <f>SUM(K114,L114)</f>
        <v>150000</v>
      </c>
      <c r="K114" s="16" t="s">
        <v>18</v>
      </c>
      <c r="L114" s="16">
        <v>150000</v>
      </c>
      <c r="M114" s="8" t="e">
        <f t="shared" si="7"/>
        <v>#DIV/0!</v>
      </c>
      <c r="N114" s="4"/>
    </row>
    <row r="115" spans="1:14" ht="34.5" customHeight="1" x14ac:dyDescent="0.25">
      <c r="A115" s="13">
        <v>1390</v>
      </c>
      <c r="B115" s="14" t="s">
        <v>141</v>
      </c>
      <c r="C115" s="13" t="s">
        <v>142</v>
      </c>
      <c r="D115" s="15">
        <f>SUM(D116,D118)</f>
        <v>2500000</v>
      </c>
      <c r="E115" s="15">
        <f>SUM(E116:E118)</f>
        <v>2500000</v>
      </c>
      <c r="F115" s="15">
        <f>SUM(F116:F118)</f>
        <v>0</v>
      </c>
      <c r="G115" s="16">
        <f>SUM(G116,G118)</f>
        <v>14400000</v>
      </c>
      <c r="H115" s="16">
        <f>SUM(H116:H118)</f>
        <v>14400000</v>
      </c>
      <c r="I115" s="16">
        <f>SUM(I116:I118)</f>
        <v>150000000</v>
      </c>
      <c r="J115" s="16">
        <f>SUM(J116,J118)</f>
        <v>14447113.9</v>
      </c>
      <c r="K115" s="16">
        <f>SUM(K116:K118)</f>
        <v>14447113.9</v>
      </c>
      <c r="L115" s="16">
        <f>SUM(L116:L118)</f>
        <v>150000000</v>
      </c>
      <c r="M115" s="8">
        <f t="shared" si="7"/>
        <v>100.32717986111111</v>
      </c>
      <c r="N115" s="4"/>
    </row>
    <row r="116" spans="1:14" ht="39.75" hidden="1" customHeight="1" x14ac:dyDescent="0.25">
      <c r="A116" s="13">
        <v>1391</v>
      </c>
      <c r="B116" s="14" t="s">
        <v>143</v>
      </c>
      <c r="C116" s="13"/>
      <c r="D116" s="15">
        <f>SUM(E116,F116)</f>
        <v>0</v>
      </c>
      <c r="E116" s="15" t="s">
        <v>18</v>
      </c>
      <c r="F116" s="15">
        <v>0</v>
      </c>
      <c r="G116" s="16">
        <f>SUM(H116,I116)</f>
        <v>0</v>
      </c>
      <c r="H116" s="16" t="s">
        <v>18</v>
      </c>
      <c r="I116" s="16">
        <v>0</v>
      </c>
      <c r="J116" s="16">
        <f>SUM(K116,L116)</f>
        <v>0</v>
      </c>
      <c r="K116" s="16" t="s">
        <v>18</v>
      </c>
      <c r="L116" s="16">
        <v>0</v>
      </c>
      <c r="M116" s="8" t="e">
        <f t="shared" si="7"/>
        <v>#DIV/0!</v>
      </c>
      <c r="N116" s="4"/>
    </row>
    <row r="117" spans="1:14" ht="39.950000000000003" customHeight="1" x14ac:dyDescent="0.25">
      <c r="A117" s="13">
        <v>1392</v>
      </c>
      <c r="B117" s="14" t="s">
        <v>144</v>
      </c>
      <c r="C117" s="13"/>
      <c r="D117" s="15">
        <f>SUM(E117,F117)</f>
        <v>0</v>
      </c>
      <c r="E117" s="15" t="s">
        <v>18</v>
      </c>
      <c r="F117" s="15">
        <v>0</v>
      </c>
      <c r="G117" s="16">
        <f>SUM(H117,I117)</f>
        <v>150000000</v>
      </c>
      <c r="H117" s="16" t="s">
        <v>18</v>
      </c>
      <c r="I117" s="16">
        <v>150000000</v>
      </c>
      <c r="J117" s="16">
        <f>SUM(K117,L117)</f>
        <v>150000000</v>
      </c>
      <c r="K117" s="16" t="s">
        <v>18</v>
      </c>
      <c r="L117" s="16">
        <v>150000000</v>
      </c>
      <c r="M117" s="8">
        <f t="shared" si="7"/>
        <v>100</v>
      </c>
      <c r="N117" s="4"/>
    </row>
    <row r="118" spans="1:14" ht="39.950000000000003" customHeight="1" x14ac:dyDescent="0.25">
      <c r="A118" s="13">
        <v>1393</v>
      </c>
      <c r="B118" s="14" t="s">
        <v>145</v>
      </c>
      <c r="C118" s="13"/>
      <c r="D118" s="15">
        <f>SUM(E118,F118)</f>
        <v>2500000</v>
      </c>
      <c r="E118" s="15">
        <v>2500000</v>
      </c>
      <c r="F118" s="15">
        <v>0</v>
      </c>
      <c r="G118" s="16">
        <f>SUM(H118,I118)</f>
        <v>14400000</v>
      </c>
      <c r="H118" s="16">
        <v>14400000</v>
      </c>
      <c r="I118" s="16">
        <v>0</v>
      </c>
      <c r="J118" s="16">
        <f>SUM(K118,L118)</f>
        <v>14447113.9</v>
      </c>
      <c r="K118" s="16">
        <v>14447113.9</v>
      </c>
      <c r="L118" s="16">
        <v>0</v>
      </c>
      <c r="M118" s="8">
        <f t="shared" si="7"/>
        <v>100.32717986111111</v>
      </c>
      <c r="N118" s="4"/>
    </row>
    <row r="119" spans="1:14" ht="12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</sheetData>
  <mergeCells count="1">
    <mergeCell ref="A4:L4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2023-01-12T05:36:42Z</cp:lastPrinted>
  <dcterms:created xsi:type="dcterms:W3CDTF">2015-06-05T18:19:34Z</dcterms:created>
  <dcterms:modified xsi:type="dcterms:W3CDTF">2023-01-12T05:37:18Z</dcterms:modified>
</cp:coreProperties>
</file>