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435"/>
  </bookViews>
  <sheets>
    <sheet name="Հավելված 1" sheetId="1" r:id="rId1"/>
  </sheets>
  <calcPr calcId="124519"/>
</workbook>
</file>

<file path=xl/calcChain.xml><?xml version="1.0" encoding="utf-8"?>
<calcChain xmlns="http://schemas.openxmlformats.org/spreadsheetml/2006/main">
  <c r="D73" i="1"/>
  <c r="C64"/>
  <c r="E41" l="1"/>
  <c r="E28"/>
  <c r="E29"/>
  <c r="E30"/>
  <c r="E31"/>
  <c r="E32"/>
  <c r="E33"/>
  <c r="E34"/>
  <c r="E35"/>
  <c r="E36"/>
  <c r="C23"/>
  <c r="D23"/>
  <c r="B23"/>
  <c r="E23" l="1"/>
  <c r="E22"/>
  <c r="E21"/>
  <c r="E61"/>
  <c r="E60"/>
  <c r="E59"/>
  <c r="E58"/>
  <c r="E57"/>
  <c r="E55"/>
  <c r="E53"/>
  <c r="E54"/>
  <c r="E51"/>
  <c r="E49"/>
  <c r="E44"/>
  <c r="C40"/>
  <c r="D40"/>
  <c r="B40"/>
  <c r="D20"/>
  <c r="C20"/>
  <c r="B48"/>
  <c r="B47" s="1"/>
  <c r="C48"/>
  <c r="C47" s="1"/>
  <c r="D48"/>
  <c r="D47" s="1"/>
  <c r="C37"/>
  <c r="D37"/>
  <c r="B37"/>
  <c r="B20"/>
  <c r="D64"/>
  <c r="D63" s="1"/>
  <c r="C63"/>
  <c r="C73" s="1"/>
  <c r="B64"/>
  <c r="B70"/>
  <c r="E40" l="1"/>
  <c r="D19"/>
  <c r="B19"/>
  <c r="E47"/>
  <c r="C19"/>
  <c r="E37"/>
  <c r="E48"/>
  <c r="E20"/>
  <c r="B63"/>
  <c r="C18"/>
  <c r="D18"/>
  <c r="B18"/>
  <c r="E18" l="1"/>
  <c r="E19"/>
  <c r="B73"/>
  <c r="E73"/>
</calcChain>
</file>

<file path=xl/sharedStrings.xml><?xml version="1.0" encoding="utf-8"?>
<sst xmlns="http://schemas.openxmlformats.org/spreadsheetml/2006/main" count="75" uniqueCount="72">
  <si>
    <t>ºÏ³ÙáõïÝ»ñÇ ³Ýí³ÝáõÙÁ</t>
  </si>
  <si>
    <t>տարեկան     պլան</t>
  </si>
  <si>
    <t>փաստացի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</si>
  <si>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</si>
  <si>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</si>
  <si>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</si>
  <si>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</si>
  <si>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</si>
  <si>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</si>
  <si>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</si>
  <si>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</si>
  <si>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</si>
  <si>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>­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</si>
  <si>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</si>
  <si>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</si>
  <si>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</si>
  <si>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</si>
  <si>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</si>
  <si>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</si>
  <si>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</si>
  <si>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</si>
  <si>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</si>
  <si>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</si>
  <si>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</si>
  <si>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</si>
  <si>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</si>
  <si>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</si>
  <si>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</si>
  <si>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</si>
  <si>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 xml:space="preserve">5.2 ì³ñã³Ï³Ý  ·³ÝÓáõÙÝ»ñ ³Û¹ ÃíáõÙ` </t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</si>
  <si>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</si>
  <si>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</si>
  <si>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</si>
  <si>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</si>
  <si>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</si>
  <si>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</si>
  <si>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</si>
  <si>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</si>
  <si>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</si>
  <si>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</si>
  <si>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</si>
  <si>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</si>
  <si>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</si>
  <si>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</si>
  <si>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>³) անշարժ գույքի հարկ/ ÑáÕÇ Ñ³ñÏ,շին,հարկ/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</si>
  <si>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 նախորդ տարվա պարտք</t>
    </r>
  </si>
  <si>
    <t>µ)  ·áõÛù³Ñ³ñÏ փոխադրամիջոցներից</t>
  </si>
  <si>
    <t>Ñ³ßí»ïáõ Å³Ù³Ý³Ï³ßñç³Ý   / 12 ամիս /</t>
  </si>
  <si>
    <t>12ամիս</t>
  </si>
  <si>
    <t>կատ. % տարեկազպլանի նկատմամբ</t>
  </si>
  <si>
    <t>_</t>
  </si>
  <si>
    <t>ՀԱՎԵԼՎԱԾ 1</t>
  </si>
  <si>
    <t>թիվ   -----      որոշման</t>
  </si>
  <si>
    <t>առ   01.01.2023թ.</t>
  </si>
  <si>
    <r>
      <t>2022 ԹՎԱԿԱՆԻ   ´ÚàôæºÆ  ՏԱՐԵԿԱՆ ºÎ²ØàôîÜº</t>
    </r>
    <r>
      <rPr>
        <b/>
        <sz val="12"/>
        <color theme="1"/>
        <rFont val="Sylfaen"/>
        <family val="1"/>
        <charset val="204"/>
      </rPr>
      <t>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ԿԱՏԱՐՈՂԱԿԱՆԸ</t>
    </r>
  </si>
  <si>
    <t>Արարատի մարզի Վեդի համայնքի</t>
  </si>
  <si>
    <t>Համայնքի  ղեկավար՝                                   Գ.Սարգսյան</t>
  </si>
  <si>
    <t>0</t>
  </si>
  <si>
    <t>6. Տեղական վճարներ համայնքի ենթ. նախադպրոցական  հաստատություններից օգտվողներից գանձվող ծնողական վճարներ</t>
  </si>
  <si>
    <t>7.  Տեղական վճարներ համայնքի ենթ. արտադպրոցական հաստատություններից օգտվողներից գանձվող ծնողական վճարներ</t>
  </si>
  <si>
    <t>³) î»Õ³Ï³Ý í×³ñÝ»ñ/աճուրդ, շին ավարտը փաստ.վճ/</t>
  </si>
  <si>
    <r>
      <t xml:space="preserve">գ) </t>
    </r>
    <r>
      <rPr>
        <sz val="8"/>
        <color theme="1"/>
        <rFont val="Sylfaen"/>
        <family val="1"/>
        <charset val="204"/>
      </rPr>
      <t>այլ եկամուտներ,/ջրի վարձավճար/</t>
    </r>
  </si>
  <si>
    <t xml:space="preserve">դ) Ð³Ù³ÛÝùÇ ï³ñ³ÍùáõÙ  ÍË³ËáïÇ և ոգելից խմիչքների  ³ñï³¹ñ³ÝùÇ í³×³éùÇ Ñ³Ù³ñ ·³ÝÓíáÕ ï»Õ.ïáõñù </t>
  </si>
  <si>
    <t xml:space="preserve">ե) Ð³Ù³ÛÝùÇ ï³ñ³ÍùáõÙ  µ³óûÃÛ³ í³×³éù Ï³½Ù³Ï»ñå»Éáõ ÃáõÛÉïíáõÃÛ³Ý Ñ³Ù³ñ </t>
  </si>
  <si>
    <t xml:space="preserve">զ)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</si>
  <si>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է)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</si>
  <si>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ը) Ð³Ù³ÛÝùÇ ï³ñ³ÍùáõÙ ³ñï³ùÇÝ ·áí³½¹ ï»Õ³¹ñ»Éáõ ÃáõÛÉïíáõÃ Ñ³Ù³ñ</t>
  </si>
  <si>
    <t xml:space="preserve">թ)  Հանրային սննդի կազմակերպում  </t>
  </si>
  <si>
    <t>ժ)  Â³ÝÏ³ñÅ»ù Ù»ï³ÕÝ»ñÇó å³ïñ³ëïí Çñ»ñÇ Ù³Ýñ³Í³Ë ³éáõí³×³éùÇ ÃáõÛïí Ñ³Ùար</t>
  </si>
  <si>
    <t>ի)տեխնիկական հեղուկների վաճառքի. թույլտվութ.</t>
  </si>
  <si>
    <t>ավագանու 2023թվականի ապրիլի   ---- ի</t>
  </si>
  <si>
    <t>բ/բազմաբնակարան շենքերի զբղեցրած տարածքների սպասարկման վճար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</si>
</sst>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1"/>
      <color rgb="FF000000"/>
      <name val="Calibri"/>
      <family val="2"/>
      <charset val="204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rgb="FF000000"/>
      <name val="Arial LatArm"/>
      <family val="2"/>
    </font>
    <font>
      <b/>
      <sz val="11"/>
      <color rgb="FF000000"/>
      <name val="Arial LatArm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b/>
      <sz val="12"/>
      <color theme="1"/>
      <name val="Arial LatArm"/>
      <family val="2"/>
    </font>
    <font>
      <b/>
      <sz val="12"/>
      <color theme="1"/>
      <name val="Sylfae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rgb="FF000000"/>
      <name val="Arial LatArm"/>
      <family val="2"/>
    </font>
    <font>
      <b/>
      <sz val="9"/>
      <color theme="1"/>
      <name val="Arial LatArm"/>
      <family val="2"/>
    </font>
    <font>
      <b/>
      <i/>
      <sz val="10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5" fillId="0" borderId="17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0" borderId="0" xfId="1" applyFont="1" applyFill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2" fontId="14" fillId="2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0" fillId="2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/>
    <xf numFmtId="2" fontId="6" fillId="0" borderId="17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6" fillId="2" borderId="0" xfId="0" applyNumberFormat="1" applyFont="1" applyFill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18" fillId="2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25" fillId="2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1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64" workbookViewId="0">
      <selection activeCell="J73" sqref="J73"/>
    </sheetView>
  </sheetViews>
  <sheetFormatPr defaultRowHeight="15"/>
  <cols>
    <col min="1" max="1" width="42.7109375" customWidth="1"/>
    <col min="2" max="2" width="14.7109375" customWidth="1"/>
    <col min="3" max="3" width="13.5703125" customWidth="1"/>
    <col min="4" max="4" width="14.85546875" customWidth="1"/>
    <col min="5" max="5" width="10.140625" customWidth="1"/>
    <col min="11" max="11" width="36" customWidth="1"/>
  </cols>
  <sheetData>
    <row r="1" spans="1:12">
      <c r="C1" s="47" t="s">
        <v>51</v>
      </c>
      <c r="D1" s="47"/>
      <c r="E1" s="47"/>
    </row>
    <row r="2" spans="1:12">
      <c r="C2" s="47" t="s">
        <v>55</v>
      </c>
      <c r="D2" s="47"/>
      <c r="E2" s="47"/>
      <c r="K2" s="48"/>
      <c r="L2" s="48"/>
    </row>
    <row r="3" spans="1:12">
      <c r="C3" s="47" t="s">
        <v>70</v>
      </c>
      <c r="D3" s="47"/>
      <c r="E3" s="47"/>
      <c r="K3" s="48"/>
      <c r="L3" s="48"/>
    </row>
    <row r="4" spans="1:12">
      <c r="C4" s="47" t="s">
        <v>52</v>
      </c>
      <c r="D4" s="47"/>
      <c r="E4" s="47"/>
      <c r="K4" s="18"/>
      <c r="L4" s="18"/>
    </row>
    <row r="5" spans="1:12">
      <c r="A5" s="1"/>
      <c r="B5" s="1"/>
      <c r="C5" s="1"/>
      <c r="D5" s="2"/>
      <c r="E5" s="1"/>
      <c r="K5" s="48"/>
      <c r="L5" s="48"/>
    </row>
    <row r="6" spans="1:12" ht="18">
      <c r="A6" s="53" t="s">
        <v>54</v>
      </c>
      <c r="B6" s="53"/>
      <c r="C6" s="53"/>
      <c r="D6" s="53"/>
      <c r="E6" s="53"/>
      <c r="K6" s="50"/>
      <c r="L6" s="50"/>
    </row>
    <row r="7" spans="1:12" ht="9.75" customHeight="1">
      <c r="A7" s="1"/>
      <c r="B7" s="1"/>
      <c r="C7" s="1"/>
      <c r="D7" s="2"/>
      <c r="E7" s="1"/>
    </row>
    <row r="8" spans="1:12">
      <c r="A8" s="54" t="s">
        <v>53</v>
      </c>
      <c r="B8" s="54"/>
      <c r="C8" s="54"/>
      <c r="D8" s="54"/>
      <c r="E8" s="54"/>
    </row>
    <row r="9" spans="1:12" ht="8.25" customHeight="1" thickBot="1"/>
    <row r="10" spans="1:12">
      <c r="A10" s="55" t="s">
        <v>0</v>
      </c>
      <c r="B10" s="58" t="s">
        <v>1</v>
      </c>
      <c r="C10" s="61" t="s">
        <v>47</v>
      </c>
      <c r="D10" s="62"/>
      <c r="E10" s="62"/>
    </row>
    <row r="11" spans="1:12">
      <c r="A11" s="56"/>
      <c r="B11" s="59"/>
      <c r="C11" s="63"/>
      <c r="D11" s="64"/>
      <c r="E11" s="64"/>
    </row>
    <row r="12" spans="1:12" ht="15.75" thickBot="1">
      <c r="A12" s="56"/>
      <c r="B12" s="59"/>
      <c r="C12" s="65"/>
      <c r="D12" s="66"/>
      <c r="E12" s="66"/>
    </row>
    <row r="13" spans="1:12" ht="15" customHeight="1">
      <c r="A13" s="56"/>
      <c r="B13" s="59"/>
      <c r="C13" s="67" t="s">
        <v>48</v>
      </c>
      <c r="D13" s="68" t="s">
        <v>2</v>
      </c>
      <c r="E13" s="55" t="s">
        <v>49</v>
      </c>
    </row>
    <row r="14" spans="1:12">
      <c r="A14" s="56"/>
      <c r="B14" s="59"/>
      <c r="C14" s="56"/>
      <c r="D14" s="69"/>
      <c r="E14" s="56"/>
    </row>
    <row r="15" spans="1:12">
      <c r="A15" s="56"/>
      <c r="B15" s="59"/>
      <c r="C15" s="56"/>
      <c r="D15" s="69"/>
      <c r="E15" s="56"/>
    </row>
    <row r="16" spans="1:12" ht="15.75" thickBot="1">
      <c r="A16" s="56"/>
      <c r="B16" s="60"/>
      <c r="C16" s="57"/>
      <c r="D16" s="70"/>
      <c r="E16" s="56"/>
    </row>
    <row r="17" spans="1:7" ht="15.75" thickBot="1">
      <c r="A17" s="57"/>
      <c r="B17" s="51" t="s">
        <v>3</v>
      </c>
      <c r="C17" s="52"/>
      <c r="D17" s="3"/>
      <c r="E17" s="57"/>
    </row>
    <row r="18" spans="1:7" ht="25.5" customHeight="1" thickBot="1">
      <c r="A18" s="16" t="s">
        <v>4</v>
      </c>
      <c r="B18" s="43">
        <f>B20+B23+B37+B40+B47</f>
        <v>1756560.0000000002</v>
      </c>
      <c r="C18" s="43">
        <f>C20+C23+C37+C40+C47</f>
        <v>1756560.0000000002</v>
      </c>
      <c r="D18" s="43">
        <f>D20+D23+D37+D40+D47</f>
        <v>1774062.4000000001</v>
      </c>
      <c r="E18" s="44">
        <f t="shared" ref="E18:E23" si="0">D18*100/C18</f>
        <v>100.996402058569</v>
      </c>
    </row>
    <row r="19" spans="1:7" ht="22.5" customHeight="1" thickBot="1">
      <c r="A19" s="15" t="s">
        <v>5</v>
      </c>
      <c r="B19" s="21">
        <f>B20+B23+B37+B47</f>
        <v>622574.10000000009</v>
      </c>
      <c r="C19" s="21">
        <f>C20+C23+C37+C47</f>
        <v>622574.10000000009</v>
      </c>
      <c r="D19" s="21">
        <f>D20+D23+D37+D47</f>
        <v>638047</v>
      </c>
      <c r="E19" s="44">
        <f t="shared" si="0"/>
        <v>102.48531058391281</v>
      </c>
    </row>
    <row r="20" spans="1:7" ht="21.75" customHeight="1" thickBot="1">
      <c r="A20" s="46" t="s">
        <v>6</v>
      </c>
      <c r="B20" s="23">
        <f>B21+B22</f>
        <v>427343.7</v>
      </c>
      <c r="C20" s="23">
        <f>C21+C22</f>
        <v>427343.7</v>
      </c>
      <c r="D20" s="23">
        <f>D21+D22</f>
        <v>441566</v>
      </c>
      <c r="E20" s="44">
        <f t="shared" si="0"/>
        <v>103.32807059048723</v>
      </c>
    </row>
    <row r="21" spans="1:7" ht="21.75" customHeight="1" thickBot="1">
      <c r="A21" s="4" t="s">
        <v>44</v>
      </c>
      <c r="B21" s="25">
        <v>192343.7</v>
      </c>
      <c r="C21" s="25">
        <v>192343.7</v>
      </c>
      <c r="D21" s="26">
        <v>185487.7</v>
      </c>
      <c r="E21" s="44">
        <f t="shared" si="0"/>
        <v>96.435547408103304</v>
      </c>
    </row>
    <row r="22" spans="1:7" ht="20.25" customHeight="1" thickBot="1">
      <c r="A22" s="4" t="s">
        <v>46</v>
      </c>
      <c r="B22" s="25">
        <v>235000</v>
      </c>
      <c r="C22" s="25">
        <v>235000</v>
      </c>
      <c r="D22" s="28">
        <v>256078.3</v>
      </c>
      <c r="E22" s="44">
        <f t="shared" si="0"/>
        <v>108.96948936170213</v>
      </c>
      <c r="G22" s="3"/>
    </row>
    <row r="23" spans="1:7" ht="27" customHeight="1" thickBot="1">
      <c r="A23" s="45" t="s">
        <v>7</v>
      </c>
      <c r="B23" s="28">
        <f>B24+B27+B28+B29+B30+B31+B32+B33+B34+B35+B36</f>
        <v>13681.4</v>
      </c>
      <c r="C23" s="28">
        <f>C24+C27+C28+C29+C30+C31+C32+C33+C34+C35+C36</f>
        <v>13681.4</v>
      </c>
      <c r="D23" s="28">
        <f>D24+D27+D28+D29+D30+D31+D32+D33+D34+D35+D36</f>
        <v>15460.399999999998</v>
      </c>
      <c r="E23" s="44">
        <f t="shared" si="0"/>
        <v>113.00305524288449</v>
      </c>
    </row>
    <row r="24" spans="1:7" ht="37.5" customHeight="1" thickBot="1">
      <c r="A24" s="4" t="s">
        <v>8</v>
      </c>
      <c r="B24" s="25">
        <v>0</v>
      </c>
      <c r="C24" s="25">
        <v>0</v>
      </c>
      <c r="D24" s="28">
        <v>52.5</v>
      </c>
      <c r="E24" s="44"/>
    </row>
    <row r="25" spans="1:7" ht="22.5" customHeight="1" thickBot="1">
      <c r="A25" s="4" t="s">
        <v>9</v>
      </c>
      <c r="B25" s="25">
        <v>0</v>
      </c>
      <c r="C25" s="25">
        <v>0</v>
      </c>
      <c r="D25" s="28">
        <v>52.5</v>
      </c>
      <c r="E25" s="44"/>
    </row>
    <row r="26" spans="1:7" ht="19.5" customHeight="1" thickBot="1">
      <c r="A26" s="4" t="s">
        <v>10</v>
      </c>
      <c r="B26" s="19"/>
      <c r="C26" s="19"/>
      <c r="D26" s="28"/>
      <c r="E26" s="44"/>
    </row>
    <row r="27" spans="1:7" ht="76.5" customHeight="1" thickBot="1">
      <c r="A27" s="4" t="s">
        <v>11</v>
      </c>
      <c r="B27" s="25">
        <v>0</v>
      </c>
      <c r="C27" s="25">
        <v>0</v>
      </c>
      <c r="D27" s="28">
        <v>37.5</v>
      </c>
      <c r="E27" s="44"/>
    </row>
    <row r="28" spans="1:7" ht="39.75" customHeight="1" thickBot="1">
      <c r="A28" s="4" t="s">
        <v>13</v>
      </c>
      <c r="B28" s="25">
        <v>1502.5</v>
      </c>
      <c r="C28" s="25">
        <v>1502.5</v>
      </c>
      <c r="D28" s="28">
        <v>2620.5</v>
      </c>
      <c r="E28" s="44">
        <f t="shared" ref="E28:E36" si="1">D28*100/C28</f>
        <v>174.40931780366057</v>
      </c>
    </row>
    <row r="29" spans="1:7" ht="35.25" customHeight="1" thickBot="1">
      <c r="A29" s="4" t="s">
        <v>62</v>
      </c>
      <c r="B29" s="25">
        <v>5776.8</v>
      </c>
      <c r="C29" s="25">
        <v>5776.8</v>
      </c>
      <c r="D29" s="28">
        <v>7418.4</v>
      </c>
      <c r="E29" s="44">
        <f t="shared" si="1"/>
        <v>128.4171167428334</v>
      </c>
    </row>
    <row r="30" spans="1:7" ht="25.5" customHeight="1" thickBot="1">
      <c r="A30" s="4" t="s">
        <v>63</v>
      </c>
      <c r="B30" s="25">
        <v>189.8</v>
      </c>
      <c r="C30" s="25">
        <v>189.8</v>
      </c>
      <c r="D30" s="28">
        <v>340.3</v>
      </c>
      <c r="E30" s="44">
        <f t="shared" si="1"/>
        <v>179.29399367755531</v>
      </c>
    </row>
    <row r="31" spans="1:7" ht="50.25" customHeight="1" thickBot="1">
      <c r="A31" s="5" t="s">
        <v>64</v>
      </c>
      <c r="B31" s="25">
        <v>3900</v>
      </c>
      <c r="C31" s="25">
        <v>3900</v>
      </c>
      <c r="D31" s="28">
        <v>2499.9</v>
      </c>
      <c r="E31" s="44">
        <f t="shared" si="1"/>
        <v>64.099999999999994</v>
      </c>
    </row>
    <row r="32" spans="1:7" ht="46.5" customHeight="1" thickBot="1">
      <c r="A32" s="4" t="s">
        <v>65</v>
      </c>
      <c r="B32" s="25">
        <v>550</v>
      </c>
      <c r="C32" s="25">
        <v>550</v>
      </c>
      <c r="D32" s="28">
        <v>206.8</v>
      </c>
      <c r="E32" s="44">
        <f t="shared" si="1"/>
        <v>37.6</v>
      </c>
    </row>
    <row r="33" spans="1:5" ht="33.75" customHeight="1" thickBot="1">
      <c r="A33" s="4" t="s">
        <v>66</v>
      </c>
      <c r="B33" s="25">
        <v>1106.3</v>
      </c>
      <c r="C33" s="25">
        <v>1106.3</v>
      </c>
      <c r="D33" s="28">
        <v>1248.5999999999999</v>
      </c>
      <c r="E33" s="44">
        <f t="shared" si="1"/>
        <v>112.86269547139112</v>
      </c>
    </row>
    <row r="34" spans="1:5" ht="21" customHeight="1" thickBot="1">
      <c r="A34" s="8" t="s">
        <v>67</v>
      </c>
      <c r="B34" s="25">
        <v>396</v>
      </c>
      <c r="C34" s="25">
        <v>396</v>
      </c>
      <c r="D34" s="28">
        <v>575.9</v>
      </c>
      <c r="E34" s="44">
        <f t="shared" si="1"/>
        <v>145.42929292929293</v>
      </c>
    </row>
    <row r="35" spans="1:5" ht="30" customHeight="1" thickBot="1">
      <c r="A35" s="4" t="s">
        <v>68</v>
      </c>
      <c r="B35" s="25">
        <v>50</v>
      </c>
      <c r="C35" s="25">
        <v>50</v>
      </c>
      <c r="D35" s="28">
        <v>50</v>
      </c>
      <c r="E35" s="44">
        <f t="shared" si="1"/>
        <v>100</v>
      </c>
    </row>
    <row r="36" spans="1:5" ht="30.75" customHeight="1" thickBot="1">
      <c r="A36" s="8" t="s">
        <v>69</v>
      </c>
      <c r="B36" s="25">
        <v>210</v>
      </c>
      <c r="C36" s="25">
        <v>210</v>
      </c>
      <c r="D36" s="28">
        <v>410</v>
      </c>
      <c r="E36" s="44">
        <f t="shared" si="1"/>
        <v>195.23809523809524</v>
      </c>
    </row>
    <row r="37" spans="1:5" ht="24.75" customHeight="1" thickBot="1">
      <c r="A37" s="45" t="s">
        <v>14</v>
      </c>
      <c r="B37" s="28">
        <f>B38+B39</f>
        <v>9500</v>
      </c>
      <c r="C37" s="28">
        <f t="shared" ref="C37:D37" si="2">C38+C39</f>
        <v>9500</v>
      </c>
      <c r="D37" s="28">
        <f t="shared" si="2"/>
        <v>12485.4</v>
      </c>
      <c r="E37" s="44">
        <f>D37*100/C37</f>
        <v>131.42526315789473</v>
      </c>
    </row>
    <row r="38" spans="1:5" ht="75.75" customHeight="1">
      <c r="A38" s="4" t="s">
        <v>15</v>
      </c>
      <c r="B38" s="25">
        <v>4000</v>
      </c>
      <c r="C38" s="25">
        <v>4000</v>
      </c>
      <c r="D38" s="28">
        <v>6335</v>
      </c>
      <c r="E38" s="27" t="s">
        <v>50</v>
      </c>
    </row>
    <row r="39" spans="1:5" ht="72.75" customHeight="1" thickBot="1">
      <c r="A39" s="4" t="s">
        <v>16</v>
      </c>
      <c r="B39" s="25">
        <v>5500</v>
      </c>
      <c r="C39" s="25">
        <v>5500</v>
      </c>
      <c r="D39" s="28">
        <v>6150.4</v>
      </c>
      <c r="E39" s="24" t="s">
        <v>50</v>
      </c>
    </row>
    <row r="40" spans="1:5" ht="27.75" customHeight="1" thickBot="1">
      <c r="A40" s="45" t="s">
        <v>17</v>
      </c>
      <c r="B40" s="28">
        <f>B41+B42+B43+B44+B45+B46</f>
        <v>1133985.9000000001</v>
      </c>
      <c r="C40" s="28">
        <f t="shared" ref="C40:D40" si="3">C41+C42+C43+C44+C45+C46</f>
        <v>1133985.9000000001</v>
      </c>
      <c r="D40" s="28">
        <f t="shared" si="3"/>
        <v>1136015.4000000001</v>
      </c>
      <c r="E40" s="44">
        <f>D40*100/C40</f>
        <v>100.17897047926257</v>
      </c>
    </row>
    <row r="41" spans="1:5" ht="40.5" customHeight="1" thickBot="1">
      <c r="A41" s="8" t="s">
        <v>18</v>
      </c>
      <c r="B41" s="28">
        <v>1132242.8</v>
      </c>
      <c r="C41" s="28">
        <v>1132242.8</v>
      </c>
      <c r="D41" s="28">
        <v>1132242.8</v>
      </c>
      <c r="E41" s="44">
        <f>D41*100/C41</f>
        <v>100</v>
      </c>
    </row>
    <row r="42" spans="1:5" ht="28.5" customHeight="1" thickBot="1">
      <c r="A42" s="8" t="s">
        <v>19</v>
      </c>
      <c r="B42" s="29"/>
      <c r="C42" s="29"/>
      <c r="D42" s="27"/>
      <c r="E42" s="44"/>
    </row>
    <row r="43" spans="1:5" ht="24" customHeight="1" thickBot="1">
      <c r="A43" s="8" t="s">
        <v>20</v>
      </c>
      <c r="B43" s="27"/>
      <c r="C43" s="27"/>
      <c r="D43" s="28"/>
      <c r="E43" s="44"/>
    </row>
    <row r="44" spans="1:5" ht="25.5" customHeight="1" thickBot="1">
      <c r="A44" s="9" t="s">
        <v>21</v>
      </c>
      <c r="B44" s="29">
        <v>1743.1</v>
      </c>
      <c r="C44" s="29">
        <v>1743.1</v>
      </c>
      <c r="D44" s="29">
        <v>1743.1</v>
      </c>
      <c r="E44" s="44">
        <f t="shared" ref="E44" si="4">D44*100/C44</f>
        <v>100</v>
      </c>
    </row>
    <row r="45" spans="1:5" ht="38.25" customHeight="1">
      <c r="A45" s="9" t="s">
        <v>22</v>
      </c>
      <c r="B45" s="29"/>
      <c r="C45" s="29"/>
      <c r="D45" s="28"/>
      <c r="E45" s="24"/>
    </row>
    <row r="46" spans="1:5" ht="26.25" customHeight="1" thickBot="1">
      <c r="A46" s="9" t="s">
        <v>23</v>
      </c>
      <c r="B46" s="30"/>
      <c r="C46" s="30"/>
      <c r="D46" s="28">
        <v>2029.5</v>
      </c>
      <c r="E46" s="24"/>
    </row>
    <row r="47" spans="1:5" ht="24" customHeight="1" thickBot="1">
      <c r="A47" s="45" t="s">
        <v>24</v>
      </c>
      <c r="B47" s="28">
        <f>B48+B53+B54+B55+B57+B58+B59+B60</f>
        <v>172049</v>
      </c>
      <c r="C47" s="28">
        <f t="shared" ref="C47:D47" si="5">C48+C53+C54+C55+C57+C58+C59+C60</f>
        <v>172049</v>
      </c>
      <c r="D47" s="28">
        <f t="shared" si="5"/>
        <v>168535.2</v>
      </c>
      <c r="E47" s="44">
        <f t="shared" ref="E47:E61" si="6">D47*100/C47</f>
        <v>97.957674848444341</v>
      </c>
    </row>
    <row r="48" spans="1:5" ht="26.25" customHeight="1" thickBot="1">
      <c r="A48" s="4" t="s">
        <v>25</v>
      </c>
      <c r="B48" s="28">
        <f>B49+B50+B51</f>
        <v>36616</v>
      </c>
      <c r="C48" s="28">
        <f t="shared" ref="C48:D48" si="7">C49+C50+C51</f>
        <v>36616</v>
      </c>
      <c r="D48" s="28">
        <f t="shared" si="7"/>
        <v>35799.200000000004</v>
      </c>
      <c r="E48" s="44">
        <f t="shared" si="6"/>
        <v>97.76928118855146</v>
      </c>
    </row>
    <row r="49" spans="1:7" ht="33" customHeight="1" thickBot="1">
      <c r="A49" s="4" t="s">
        <v>26</v>
      </c>
      <c r="B49" s="28">
        <v>33248</v>
      </c>
      <c r="C49" s="28">
        <v>33248</v>
      </c>
      <c r="D49" s="28">
        <v>33928.800000000003</v>
      </c>
      <c r="E49" s="44">
        <f t="shared" si="6"/>
        <v>102.04764196342639</v>
      </c>
    </row>
    <row r="50" spans="1:7" ht="42.75" thickBot="1">
      <c r="A50" s="4" t="s">
        <v>27</v>
      </c>
      <c r="B50" s="25"/>
      <c r="C50" s="25"/>
      <c r="D50" s="28"/>
      <c r="E50" s="44"/>
    </row>
    <row r="51" spans="1:7" ht="20.25" customHeight="1" thickBot="1">
      <c r="A51" s="4" t="s">
        <v>28</v>
      </c>
      <c r="B51" s="25">
        <v>3368</v>
      </c>
      <c r="C51" s="25">
        <v>3368</v>
      </c>
      <c r="D51" s="28">
        <v>1870.4</v>
      </c>
      <c r="E51" s="44">
        <f t="shared" si="6"/>
        <v>55.534441805225654</v>
      </c>
    </row>
    <row r="52" spans="1:7" ht="26.25" customHeight="1" thickBot="1">
      <c r="A52" s="8" t="s">
        <v>29</v>
      </c>
      <c r="B52" s="28">
        <v>0</v>
      </c>
      <c r="C52" s="28">
        <v>0</v>
      </c>
      <c r="D52" s="28">
        <v>0</v>
      </c>
      <c r="E52" s="44"/>
    </row>
    <row r="53" spans="1:7" ht="24.75" customHeight="1" thickBot="1">
      <c r="A53" s="4" t="s">
        <v>60</v>
      </c>
      <c r="B53" s="28">
        <v>1081</v>
      </c>
      <c r="C53" s="28">
        <v>1081</v>
      </c>
      <c r="D53" s="28">
        <v>972.8</v>
      </c>
      <c r="E53" s="44">
        <f t="shared" si="6"/>
        <v>89.990749306197969</v>
      </c>
    </row>
    <row r="54" spans="1:7" ht="29.25" customHeight="1" thickBot="1">
      <c r="A54" s="4" t="s">
        <v>71</v>
      </c>
      <c r="B54" s="28">
        <v>2000</v>
      </c>
      <c r="C54" s="28">
        <v>2000</v>
      </c>
      <c r="D54" s="31">
        <v>3664.2</v>
      </c>
      <c r="E54" s="44">
        <f t="shared" si="6"/>
        <v>183.21</v>
      </c>
    </row>
    <row r="55" spans="1:7" ht="25.5" customHeight="1" thickBot="1">
      <c r="A55" s="4" t="s">
        <v>61</v>
      </c>
      <c r="B55" s="32">
        <v>14400</v>
      </c>
      <c r="C55" s="32">
        <v>14400</v>
      </c>
      <c r="D55" s="28">
        <v>19708</v>
      </c>
      <c r="E55" s="44">
        <f t="shared" si="6"/>
        <v>136.86111111111111</v>
      </c>
    </row>
    <row r="56" spans="1:7" ht="48" customHeight="1" thickBot="1">
      <c r="A56" s="4" t="s">
        <v>30</v>
      </c>
      <c r="B56" s="28">
        <v>0</v>
      </c>
      <c r="C56" s="28">
        <v>0</v>
      </c>
      <c r="D56" s="28">
        <v>0</v>
      </c>
      <c r="E56" s="27">
        <v>0</v>
      </c>
      <c r="G56" s="3"/>
    </row>
    <row r="57" spans="1:7" ht="40.5" customHeight="1" thickBot="1">
      <c r="A57" s="4" t="s">
        <v>31</v>
      </c>
      <c r="B57" s="28">
        <v>55226</v>
      </c>
      <c r="C57" s="28">
        <v>55226</v>
      </c>
      <c r="D57" s="28">
        <v>44472.5</v>
      </c>
      <c r="E57" s="44">
        <f t="shared" si="6"/>
        <v>80.528193242313407</v>
      </c>
    </row>
    <row r="58" spans="1:7" ht="46.5" customHeight="1" thickBot="1">
      <c r="A58" s="4" t="s">
        <v>58</v>
      </c>
      <c r="B58" s="32">
        <v>47470</v>
      </c>
      <c r="C58" s="32">
        <v>47470</v>
      </c>
      <c r="D58" s="28">
        <v>49453.9</v>
      </c>
      <c r="E58" s="44">
        <f t="shared" si="6"/>
        <v>104.17927111860122</v>
      </c>
    </row>
    <row r="59" spans="1:7" ht="34.5" customHeight="1" thickBot="1">
      <c r="A59" s="4" t="s">
        <v>59</v>
      </c>
      <c r="B59" s="32">
        <v>11258</v>
      </c>
      <c r="C59" s="32">
        <v>11258</v>
      </c>
      <c r="D59" s="28">
        <v>10466.6</v>
      </c>
      <c r="E59" s="44">
        <f t="shared" si="6"/>
        <v>92.970332208207495</v>
      </c>
    </row>
    <row r="60" spans="1:7" ht="55.5" customHeight="1" thickBot="1">
      <c r="A60" s="4" t="s">
        <v>32</v>
      </c>
      <c r="B60" s="28">
        <v>3998</v>
      </c>
      <c r="C60" s="28">
        <v>3998</v>
      </c>
      <c r="D60" s="28">
        <v>3998</v>
      </c>
      <c r="E60" s="44">
        <f t="shared" si="6"/>
        <v>100</v>
      </c>
    </row>
    <row r="61" spans="1:7" ht="22.5" customHeight="1" thickBot="1">
      <c r="A61" s="4" t="s">
        <v>33</v>
      </c>
      <c r="B61" s="28">
        <v>3998</v>
      </c>
      <c r="C61" s="28">
        <v>3998</v>
      </c>
      <c r="D61" s="28">
        <v>3998</v>
      </c>
      <c r="E61" s="44">
        <f t="shared" si="6"/>
        <v>100</v>
      </c>
    </row>
    <row r="62" spans="1:7" ht="15.75" thickBot="1">
      <c r="A62" s="10"/>
      <c r="B62" s="33"/>
      <c r="C62" s="33"/>
      <c r="D62" s="34"/>
      <c r="E62" s="35"/>
    </row>
    <row r="63" spans="1:7" ht="31.5" customHeight="1" thickBot="1">
      <c r="A63" s="11" t="s">
        <v>34</v>
      </c>
      <c r="B63" s="71">
        <f>B64+B66+B69+B70</f>
        <v>745669.8</v>
      </c>
      <c r="C63" s="36">
        <f>C64+C66+C69+C70</f>
        <v>745669.8</v>
      </c>
      <c r="D63" s="36">
        <f>D64+D66+D69+D70</f>
        <v>675662</v>
      </c>
      <c r="E63" s="37"/>
    </row>
    <row r="64" spans="1:7" ht="24.75" customHeight="1">
      <c r="A64" s="12" t="s">
        <v>35</v>
      </c>
      <c r="B64" s="72">
        <f>B65</f>
        <v>192284.79999999999</v>
      </c>
      <c r="C64" s="72">
        <f>C65</f>
        <v>192284.79999999999</v>
      </c>
      <c r="D64" s="38">
        <f>D65</f>
        <v>192284.79999999999</v>
      </c>
      <c r="E64" s="22"/>
    </row>
    <row r="65" spans="1:5" ht="45" customHeight="1">
      <c r="A65" s="9" t="s">
        <v>45</v>
      </c>
      <c r="B65" s="72">
        <v>192284.79999999999</v>
      </c>
      <c r="C65" s="72">
        <v>192284.79999999999</v>
      </c>
      <c r="D65" s="72">
        <v>192284.79999999999</v>
      </c>
      <c r="E65" s="24"/>
    </row>
    <row r="66" spans="1:5" ht="24.75" customHeight="1">
      <c r="A66" s="6" t="s">
        <v>36</v>
      </c>
      <c r="B66" s="38">
        <v>330000</v>
      </c>
      <c r="C66" s="38">
        <v>330000</v>
      </c>
      <c r="D66" s="39">
        <v>109992.2</v>
      </c>
      <c r="E66" s="24"/>
    </row>
    <row r="67" spans="1:5" ht="26.25" customHeight="1">
      <c r="A67" s="4" t="s">
        <v>37</v>
      </c>
      <c r="B67" s="38">
        <v>330000</v>
      </c>
      <c r="C67" s="38">
        <v>330000</v>
      </c>
      <c r="D67" s="40">
        <v>109992.2</v>
      </c>
      <c r="E67" s="24"/>
    </row>
    <row r="68" spans="1:5" ht="18" customHeight="1">
      <c r="A68" s="4" t="s">
        <v>38</v>
      </c>
      <c r="B68" s="19" t="s">
        <v>57</v>
      </c>
      <c r="C68" s="19" t="s">
        <v>57</v>
      </c>
      <c r="D68" s="40" t="s">
        <v>57</v>
      </c>
      <c r="E68" s="41"/>
    </row>
    <row r="69" spans="1:5" ht="36" customHeight="1">
      <c r="A69" s="13" t="s">
        <v>39</v>
      </c>
      <c r="B69" s="19">
        <v>0</v>
      </c>
      <c r="C69" s="19">
        <v>0</v>
      </c>
      <c r="D69" s="40">
        <v>150000</v>
      </c>
      <c r="E69" s="42" t="s">
        <v>12</v>
      </c>
    </row>
    <row r="70" spans="1:5" ht="21.75" customHeight="1">
      <c r="A70" s="14" t="s">
        <v>40</v>
      </c>
      <c r="B70" s="19">
        <f>B71+B72</f>
        <v>223385</v>
      </c>
      <c r="C70" s="19">
        <v>223385</v>
      </c>
      <c r="D70" s="19">
        <v>223385</v>
      </c>
      <c r="E70" s="42"/>
    </row>
    <row r="71" spans="1:5" ht="17.25" customHeight="1">
      <c r="A71" s="4" t="s">
        <v>41</v>
      </c>
      <c r="B71" s="19">
        <v>193193</v>
      </c>
      <c r="C71" s="19">
        <v>193193</v>
      </c>
      <c r="D71" s="19">
        <v>193193</v>
      </c>
      <c r="E71" s="42"/>
    </row>
    <row r="72" spans="1:5" ht="21" customHeight="1" thickBot="1">
      <c r="A72" s="7" t="s">
        <v>42</v>
      </c>
      <c r="B72" s="20">
        <v>30192</v>
      </c>
      <c r="C72" s="20">
        <v>30192</v>
      </c>
      <c r="D72" s="20">
        <v>30192</v>
      </c>
      <c r="E72" s="42"/>
    </row>
    <row r="73" spans="1:5" ht="30" customHeight="1" thickBot="1">
      <c r="A73" s="17" t="s">
        <v>43</v>
      </c>
      <c r="B73" s="36">
        <f>B63+B18</f>
        <v>2502229.8000000003</v>
      </c>
      <c r="C73" s="36">
        <f>C63+C18</f>
        <v>2502229.8000000003</v>
      </c>
      <c r="D73" s="36">
        <f>D63+D18-150000</f>
        <v>2299724.4000000004</v>
      </c>
      <c r="E73" s="44">
        <f>D73*100/C73</f>
        <v>91.90700230650279</v>
      </c>
    </row>
    <row r="74" spans="1:5">
      <c r="D74" s="3"/>
    </row>
    <row r="75" spans="1:5">
      <c r="D75" s="3"/>
    </row>
    <row r="76" spans="1:5">
      <c r="D76" s="3"/>
    </row>
    <row r="77" spans="1:5">
      <c r="D77" s="3"/>
    </row>
    <row r="78" spans="1:5" ht="31.5" customHeight="1">
      <c r="A78" s="49" t="s">
        <v>56</v>
      </c>
      <c r="B78" s="49"/>
      <c r="C78" s="49"/>
      <c r="D78" s="49"/>
      <c r="E78" s="49"/>
    </row>
  </sheetData>
  <mergeCells count="18">
    <mergeCell ref="A78:E78"/>
    <mergeCell ref="K6:L6"/>
    <mergeCell ref="C2:E2"/>
    <mergeCell ref="C3:E3"/>
    <mergeCell ref="C4:E4"/>
    <mergeCell ref="B17:C17"/>
    <mergeCell ref="A6:E6"/>
    <mergeCell ref="A8:E8"/>
    <mergeCell ref="A10:A17"/>
    <mergeCell ref="B10:B16"/>
    <mergeCell ref="C10:E12"/>
    <mergeCell ref="C13:C16"/>
    <mergeCell ref="D13:D16"/>
    <mergeCell ref="E13:E17"/>
    <mergeCell ref="C1:E1"/>
    <mergeCell ref="K2:L2"/>
    <mergeCell ref="K3:L3"/>
    <mergeCell ref="K5:L5"/>
  </mergeCells>
  <pageMargins left="0.2" right="0.2" top="0.75" bottom="0.47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Andranik</cp:lastModifiedBy>
  <cp:lastPrinted>2023-03-21T12:58:24Z</cp:lastPrinted>
  <dcterms:created xsi:type="dcterms:W3CDTF">2021-07-07T12:35:21Z</dcterms:created>
  <dcterms:modified xsi:type="dcterms:W3CDTF">2023-03-23T08:57:41Z</dcterms:modified>
</cp:coreProperties>
</file>