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300"/>
  </bookViews>
  <sheets>
    <sheet name="Sheet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2" l="1"/>
  <c r="H13" i="2"/>
  <c r="L13" i="2"/>
  <c r="D14" i="2"/>
  <c r="D13" i="2" s="1"/>
  <c r="G14" i="2"/>
  <c r="K14" i="2"/>
  <c r="M14" i="2" s="1"/>
  <c r="D15" i="2"/>
  <c r="G15" i="2"/>
  <c r="K15" i="2"/>
  <c r="D16" i="2"/>
  <c r="G16" i="2"/>
  <c r="K16" i="2"/>
  <c r="E17" i="2"/>
  <c r="H17" i="2"/>
  <c r="K17" i="2" s="1"/>
  <c r="L17" i="2"/>
  <c r="D18" i="2"/>
  <c r="D17" i="2" s="1"/>
  <c r="G18" i="2"/>
  <c r="G17" i="2" s="1"/>
  <c r="K18" i="2"/>
  <c r="E19" i="2"/>
  <c r="H19" i="2"/>
  <c r="K19" i="2" s="1"/>
  <c r="L19" i="2"/>
  <c r="D20" i="2"/>
  <c r="G20" i="2"/>
  <c r="J20" i="2"/>
  <c r="K20" i="2"/>
  <c r="D21" i="2"/>
  <c r="G21" i="2"/>
  <c r="J21" i="2"/>
  <c r="K21" i="2"/>
  <c r="D22" i="2"/>
  <c r="G22" i="2"/>
  <c r="K22" i="2"/>
  <c r="D23" i="2"/>
  <c r="G23" i="2"/>
  <c r="K23" i="2"/>
  <c r="D24" i="2"/>
  <c r="G24" i="2"/>
  <c r="K24" i="2"/>
  <c r="D25" i="2"/>
  <c r="G25" i="2"/>
  <c r="K25" i="2"/>
  <c r="D26" i="2"/>
  <c r="G26" i="2"/>
  <c r="K26" i="2"/>
  <c r="D27" i="2"/>
  <c r="G27" i="2"/>
  <c r="K27" i="2"/>
  <c r="D28" i="2"/>
  <c r="G28" i="2"/>
  <c r="K28" i="2"/>
  <c r="D29" i="2"/>
  <c r="G29" i="2"/>
  <c r="K29" i="2"/>
  <c r="D30" i="2"/>
  <c r="G30" i="2"/>
  <c r="K30" i="2"/>
  <c r="D31" i="2"/>
  <c r="G31" i="2"/>
  <c r="K31" i="2"/>
  <c r="D32" i="2"/>
  <c r="G32" i="2"/>
  <c r="K32" i="2"/>
  <c r="D33" i="2"/>
  <c r="G33" i="2"/>
  <c r="K33" i="2"/>
  <c r="D34" i="2"/>
  <c r="G34" i="2"/>
  <c r="K34" i="2"/>
  <c r="D35" i="2"/>
  <c r="G35" i="2"/>
  <c r="K35" i="2"/>
  <c r="D36" i="2"/>
  <c r="G36" i="2"/>
  <c r="K36" i="2"/>
  <c r="D37" i="2"/>
  <c r="G37" i="2"/>
  <c r="K37" i="2"/>
  <c r="D38" i="2"/>
  <c r="G38" i="2"/>
  <c r="K38" i="2"/>
  <c r="E39" i="2"/>
  <c r="H39" i="2"/>
  <c r="K39" i="2"/>
  <c r="L39" i="2"/>
  <c r="D40" i="2"/>
  <c r="D39" i="2" s="1"/>
  <c r="G40" i="2"/>
  <c r="K40" i="2"/>
  <c r="D41" i="2"/>
  <c r="G41" i="2"/>
  <c r="G39" i="2" s="1"/>
  <c r="K41" i="2"/>
  <c r="E42" i="2"/>
  <c r="E43" i="2"/>
  <c r="H43" i="2"/>
  <c r="K43" i="2" s="1"/>
  <c r="L43" i="2"/>
  <c r="L42" i="2" s="1"/>
  <c r="D44" i="2"/>
  <c r="D43" i="2" s="1"/>
  <c r="D42" i="2" s="1"/>
  <c r="G44" i="2"/>
  <c r="K44" i="2"/>
  <c r="D45" i="2"/>
  <c r="G45" i="2"/>
  <c r="K45" i="2"/>
  <c r="D46" i="2"/>
  <c r="G46" i="2"/>
  <c r="K46" i="2"/>
  <c r="D47" i="2"/>
  <c r="G47" i="2"/>
  <c r="K47" i="2"/>
  <c r="E49" i="2"/>
  <c r="H49" i="2"/>
  <c r="K49" i="2" s="1"/>
  <c r="L49" i="2"/>
  <c r="D50" i="2"/>
  <c r="D49" i="2" s="1"/>
  <c r="G50" i="2"/>
  <c r="G49" i="2" s="1"/>
  <c r="K50" i="2"/>
  <c r="F51" i="2"/>
  <c r="I51" i="2"/>
  <c r="K51" i="2"/>
  <c r="D52" i="2"/>
  <c r="D51" i="2" s="1"/>
  <c r="G52" i="2"/>
  <c r="G51" i="2" s="1"/>
  <c r="K52" i="2"/>
  <c r="E53" i="2"/>
  <c r="H53" i="2"/>
  <c r="K53" i="2" s="1"/>
  <c r="L53" i="2"/>
  <c r="D54" i="2"/>
  <c r="D53" i="2" s="1"/>
  <c r="G54" i="2"/>
  <c r="G53" i="2" s="1"/>
  <c r="K54" i="2"/>
  <c r="F55" i="2"/>
  <c r="I55" i="2"/>
  <c r="I48" i="2" s="1"/>
  <c r="K55" i="2"/>
  <c r="D56" i="2"/>
  <c r="D55" i="2" s="1"/>
  <c r="G56" i="2"/>
  <c r="G55" i="2" s="1"/>
  <c r="K56" i="2"/>
  <c r="D58" i="2"/>
  <c r="G58" i="2"/>
  <c r="K58" i="2"/>
  <c r="E59" i="2"/>
  <c r="E57" i="2" s="1"/>
  <c r="E48" i="2" s="1"/>
  <c r="H59" i="2"/>
  <c r="H57" i="2" s="1"/>
  <c r="K57" i="2" s="1"/>
  <c r="L59" i="2"/>
  <c r="L57" i="2" s="1"/>
  <c r="D60" i="2"/>
  <c r="D59" i="2" s="1"/>
  <c r="G60" i="2"/>
  <c r="K60" i="2"/>
  <c r="D61" i="2"/>
  <c r="G61" i="2"/>
  <c r="K61" i="2"/>
  <c r="D62" i="2"/>
  <c r="G62" i="2"/>
  <c r="K62" i="2"/>
  <c r="D63" i="2"/>
  <c r="G63" i="2"/>
  <c r="K63" i="2"/>
  <c r="F64" i="2"/>
  <c r="I64" i="2"/>
  <c r="K64" i="2"/>
  <c r="D65" i="2"/>
  <c r="D64" i="2" s="1"/>
  <c r="G65" i="2"/>
  <c r="K65" i="2"/>
  <c r="D66" i="2"/>
  <c r="G66" i="2"/>
  <c r="K66" i="2"/>
  <c r="F68" i="2"/>
  <c r="I68" i="2"/>
  <c r="K68" i="2"/>
  <c r="D69" i="2"/>
  <c r="D68" i="2" s="1"/>
  <c r="G69" i="2"/>
  <c r="G68" i="2" s="1"/>
  <c r="K69" i="2"/>
  <c r="E70" i="2"/>
  <c r="H70" i="2"/>
  <c r="L70" i="2"/>
  <c r="D71" i="2"/>
  <c r="D70" i="2" s="1"/>
  <c r="G71" i="2"/>
  <c r="G70" i="2" s="1"/>
  <c r="K71" i="2"/>
  <c r="E72" i="2"/>
  <c r="H72" i="2"/>
  <c r="K72" i="2" s="1"/>
  <c r="L72" i="2"/>
  <c r="D73" i="2"/>
  <c r="G73" i="2"/>
  <c r="K73" i="2"/>
  <c r="D74" i="2"/>
  <c r="D72" i="2" s="1"/>
  <c r="G74" i="2"/>
  <c r="K74" i="2"/>
  <c r="D75" i="2"/>
  <c r="G75" i="2"/>
  <c r="K75" i="2"/>
  <c r="D76" i="2"/>
  <c r="G76" i="2"/>
  <c r="K76" i="2"/>
  <c r="E77" i="2"/>
  <c r="H77" i="2"/>
  <c r="K77" i="2"/>
  <c r="L77" i="2"/>
  <c r="D78" i="2"/>
  <c r="G78" i="2"/>
  <c r="K78" i="2"/>
  <c r="D79" i="2"/>
  <c r="G79" i="2"/>
  <c r="G77" i="2" s="1"/>
  <c r="K79" i="2"/>
  <c r="D80" i="2"/>
  <c r="G80" i="2"/>
  <c r="K80" i="2"/>
  <c r="E82" i="2"/>
  <c r="E81" i="2" s="1"/>
  <c r="H82" i="2"/>
  <c r="H81" i="2" s="1"/>
  <c r="K81" i="2" s="1"/>
  <c r="L82" i="2"/>
  <c r="L81" i="2" s="1"/>
  <c r="D83" i="2"/>
  <c r="G83" i="2"/>
  <c r="K83" i="2"/>
  <c r="D84" i="2"/>
  <c r="G84" i="2"/>
  <c r="K84" i="2"/>
  <c r="D85" i="2"/>
  <c r="G85" i="2"/>
  <c r="K85" i="2"/>
  <c r="D86" i="2"/>
  <c r="G86" i="2"/>
  <c r="K86" i="2"/>
  <c r="D87" i="2"/>
  <c r="G87" i="2"/>
  <c r="K87" i="2"/>
  <c r="D88" i="2"/>
  <c r="G88" i="2"/>
  <c r="K88" i="2"/>
  <c r="D89" i="2"/>
  <c r="G89" i="2"/>
  <c r="K89" i="2"/>
  <c r="D90" i="2"/>
  <c r="G90" i="2"/>
  <c r="K90" i="2"/>
  <c r="D91" i="2"/>
  <c r="G91" i="2"/>
  <c r="K91" i="2"/>
  <c r="D92" i="2"/>
  <c r="G92" i="2"/>
  <c r="J92" i="2"/>
  <c r="K92" i="2"/>
  <c r="D93" i="2"/>
  <c r="G93" i="2"/>
  <c r="K93" i="2"/>
  <c r="D94" i="2"/>
  <c r="G94" i="2"/>
  <c r="K94" i="2"/>
  <c r="D95" i="2"/>
  <c r="G95" i="2"/>
  <c r="K95" i="2"/>
  <c r="D96" i="2"/>
  <c r="G96" i="2"/>
  <c r="K96" i="2"/>
  <c r="D97" i="2"/>
  <c r="G97" i="2"/>
  <c r="K97" i="2"/>
  <c r="D98" i="2"/>
  <c r="G98" i="2"/>
  <c r="K98" i="2"/>
  <c r="D99" i="2"/>
  <c r="G99" i="2"/>
  <c r="K99" i="2"/>
  <c r="D100" i="2"/>
  <c r="G100" i="2"/>
  <c r="K100" i="2"/>
  <c r="D101" i="2"/>
  <c r="G101" i="2"/>
  <c r="K101" i="2"/>
  <c r="D102" i="2"/>
  <c r="G102" i="2"/>
  <c r="K102" i="2"/>
  <c r="D103" i="2"/>
  <c r="G103" i="2"/>
  <c r="K103" i="2"/>
  <c r="D104" i="2"/>
  <c r="G104" i="2"/>
  <c r="K104" i="2"/>
  <c r="D105" i="2"/>
  <c r="E105" i="2"/>
  <c r="H105" i="2"/>
  <c r="K105" i="2" s="1"/>
  <c r="L105" i="2"/>
  <c r="D106" i="2"/>
  <c r="G106" i="2"/>
  <c r="G105" i="2" s="1"/>
  <c r="J106" i="2"/>
  <c r="K106" i="2"/>
  <c r="D107" i="2"/>
  <c r="G107" i="2"/>
  <c r="K107" i="2"/>
  <c r="E108" i="2"/>
  <c r="H108" i="2"/>
  <c r="K108" i="2" s="1"/>
  <c r="L108" i="2"/>
  <c r="D109" i="2"/>
  <c r="G109" i="2"/>
  <c r="G108" i="2" s="1"/>
  <c r="K109" i="2"/>
  <c r="D110" i="2"/>
  <c r="G110" i="2"/>
  <c r="K110" i="2"/>
  <c r="F111" i="2"/>
  <c r="F67" i="2" s="1"/>
  <c r="I111" i="2"/>
  <c r="K111" i="2"/>
  <c r="D112" i="2"/>
  <c r="G112" i="2"/>
  <c r="G111" i="2" s="1"/>
  <c r="K112" i="2"/>
  <c r="D113" i="2"/>
  <c r="G113" i="2"/>
  <c r="K113" i="2"/>
  <c r="E114" i="2"/>
  <c r="F114" i="2"/>
  <c r="H114" i="2"/>
  <c r="K114" i="2" s="1"/>
  <c r="I114" i="2"/>
  <c r="L114" i="2"/>
  <c r="D115" i="2"/>
  <c r="D114" i="2" s="1"/>
  <c r="G115" i="2"/>
  <c r="K115" i="2"/>
  <c r="D116" i="2"/>
  <c r="G116" i="2"/>
  <c r="K116" i="2"/>
  <c r="D117" i="2"/>
  <c r="G117" i="2"/>
  <c r="G114" i="2" s="1"/>
  <c r="K117" i="2"/>
  <c r="G82" i="2" l="1"/>
  <c r="G81" i="2" s="1"/>
  <c r="L67" i="2"/>
  <c r="L48" i="2"/>
  <c r="D108" i="2"/>
  <c r="D82" i="2"/>
  <c r="D81" i="2" s="1"/>
  <c r="H67" i="2"/>
  <c r="K67" i="2" s="1"/>
  <c r="H42" i="2"/>
  <c r="K42" i="2" s="1"/>
  <c r="D77" i="2"/>
  <c r="G72" i="2"/>
  <c r="E67" i="2"/>
  <c r="D57" i="2"/>
  <c r="D111" i="2"/>
  <c r="I67" i="2"/>
  <c r="G64" i="2"/>
  <c r="G59" i="2"/>
  <c r="G57" i="2" s="1"/>
  <c r="G48" i="2" s="1"/>
  <c r="F48" i="2"/>
  <c r="F11" i="2" s="1"/>
  <c r="G43" i="2"/>
  <c r="G42" i="2" s="1"/>
  <c r="G13" i="2"/>
  <c r="D19" i="2"/>
  <c r="H12" i="2"/>
  <c r="K12" i="2" s="1"/>
  <c r="G19" i="2"/>
  <c r="E12" i="2"/>
  <c r="E11" i="2" s="1"/>
  <c r="L12" i="2"/>
  <c r="L11" i="2" s="1"/>
  <c r="D12" i="2"/>
  <c r="D48" i="2"/>
  <c r="D67" i="2"/>
  <c r="G67" i="2"/>
  <c r="I11" i="2"/>
  <c r="G12" i="2"/>
  <c r="H48" i="2"/>
  <c r="K48" i="2" s="1"/>
  <c r="K82" i="2"/>
  <c r="K70" i="2"/>
  <c r="K59" i="2"/>
  <c r="K13" i="2"/>
  <c r="G11" i="2" l="1"/>
  <c r="H11" i="2"/>
  <c r="K11" i="2" s="1"/>
  <c r="D11" i="2"/>
  <c r="M23" i="2" l="1"/>
  <c r="J23" i="2" s="1"/>
  <c r="M27" i="2"/>
  <c r="J27" i="2" s="1"/>
  <c r="M31" i="2"/>
  <c r="J31" i="2" s="1"/>
  <c r="M35" i="2"/>
  <c r="J35" i="2" s="1"/>
  <c r="M51" i="2"/>
  <c r="M55" i="2"/>
  <c r="M63" i="2"/>
  <c r="J63" i="2" s="1"/>
  <c r="M71" i="2"/>
  <c r="J71" i="2" s="1"/>
  <c r="J70" i="2" s="1"/>
  <c r="M79" i="2"/>
  <c r="J79" i="2" s="1"/>
  <c r="M83" i="2"/>
  <c r="J83" i="2" s="1"/>
  <c r="J82" i="2" s="1"/>
  <c r="J81" i="2" s="1"/>
  <c r="M87" i="2"/>
  <c r="J87" i="2" s="1"/>
  <c r="M95" i="2"/>
  <c r="J95" i="2" s="1"/>
  <c r="M103" i="2"/>
  <c r="J103" i="2" s="1"/>
  <c r="M107" i="2"/>
  <c r="J107" i="2" s="1"/>
  <c r="J105" i="2" s="1"/>
  <c r="M111" i="2"/>
  <c r="M115" i="2"/>
  <c r="J115" i="2" s="1"/>
  <c r="J114" i="2" s="1"/>
  <c r="J14" i="2"/>
  <c r="M15" i="2"/>
  <c r="J15" i="2" s="1"/>
  <c r="M16" i="2"/>
  <c r="J16" i="2" s="1"/>
  <c r="M18" i="2"/>
  <c r="J18" i="2" s="1"/>
  <c r="J17" i="2" s="1"/>
  <c r="M22" i="2"/>
  <c r="J22" i="2" s="1"/>
  <c r="M24" i="2"/>
  <c r="J24" i="2" s="1"/>
  <c r="M25" i="2"/>
  <c r="J25" i="2" s="1"/>
  <c r="M26" i="2"/>
  <c r="J26" i="2" s="1"/>
  <c r="M28" i="2"/>
  <c r="J28" i="2" s="1"/>
  <c r="M29" i="2"/>
  <c r="J29" i="2" s="1"/>
  <c r="M30" i="2"/>
  <c r="J30" i="2" s="1"/>
  <c r="M32" i="2"/>
  <c r="J32" i="2" s="1"/>
  <c r="M33" i="2"/>
  <c r="J33" i="2" s="1"/>
  <c r="M34" i="2"/>
  <c r="J34" i="2" s="1"/>
  <c r="M36" i="2"/>
  <c r="J36" i="2" s="1"/>
  <c r="M37" i="2"/>
  <c r="J37" i="2" s="1"/>
  <c r="M38" i="2"/>
  <c r="J38" i="2" s="1"/>
  <c r="M40" i="2"/>
  <c r="J40" i="2" s="1"/>
  <c r="M41" i="2"/>
  <c r="J41" i="2" s="1"/>
  <c r="M44" i="2"/>
  <c r="J44" i="2" s="1"/>
  <c r="J43" i="2" s="1"/>
  <c r="J42" i="2" s="1"/>
  <c r="M45" i="2"/>
  <c r="J45" i="2" s="1"/>
  <c r="M46" i="2"/>
  <c r="J46" i="2" s="1"/>
  <c r="M47" i="2"/>
  <c r="J47" i="2" s="1"/>
  <c r="M50" i="2"/>
  <c r="J50" i="2" s="1"/>
  <c r="J49" i="2" s="1"/>
  <c r="J48" i="2" s="1"/>
  <c r="M52" i="2"/>
  <c r="J52" i="2" s="1"/>
  <c r="J51" i="2" s="1"/>
  <c r="M54" i="2"/>
  <c r="J54" i="2" s="1"/>
  <c r="J53" i="2" s="1"/>
  <c r="M56" i="2"/>
  <c r="J56" i="2" s="1"/>
  <c r="J55" i="2" s="1"/>
  <c r="M58" i="2"/>
  <c r="J58" i="2" s="1"/>
  <c r="J57" i="2" s="1"/>
  <c r="M60" i="2"/>
  <c r="J60" i="2" s="1"/>
  <c r="J59" i="2" s="1"/>
  <c r="M61" i="2"/>
  <c r="J61" i="2" s="1"/>
  <c r="M62" i="2"/>
  <c r="J62" i="2" s="1"/>
  <c r="M64" i="2"/>
  <c r="M65" i="2"/>
  <c r="J65" i="2" s="1"/>
  <c r="J64" i="2" s="1"/>
  <c r="M66" i="2"/>
  <c r="J66" i="2" s="1"/>
  <c r="M68" i="2"/>
  <c r="M69" i="2"/>
  <c r="J69" i="2" s="1"/>
  <c r="J68" i="2" s="1"/>
  <c r="J67" i="2" s="1"/>
  <c r="M73" i="2"/>
  <c r="J73" i="2" s="1"/>
  <c r="M74" i="2"/>
  <c r="J74" i="2" s="1"/>
  <c r="M75" i="2"/>
  <c r="J75" i="2" s="1"/>
  <c r="M76" i="2"/>
  <c r="J76" i="2" s="1"/>
  <c r="M78" i="2"/>
  <c r="J78" i="2" s="1"/>
  <c r="J77" i="2" s="1"/>
  <c r="M80" i="2"/>
  <c r="J80" i="2" s="1"/>
  <c r="M84" i="2"/>
  <c r="J84" i="2" s="1"/>
  <c r="M85" i="2"/>
  <c r="J85" i="2" s="1"/>
  <c r="M86" i="2"/>
  <c r="J86" i="2" s="1"/>
  <c r="M88" i="2"/>
  <c r="J88" i="2" s="1"/>
  <c r="M89" i="2"/>
  <c r="J89" i="2" s="1"/>
  <c r="M90" i="2"/>
  <c r="J90" i="2" s="1"/>
  <c r="M91" i="2"/>
  <c r="J91" i="2" s="1"/>
  <c r="M93" i="2"/>
  <c r="J93" i="2" s="1"/>
  <c r="M94" i="2"/>
  <c r="J94" i="2" s="1"/>
  <c r="M96" i="2"/>
  <c r="J96" i="2" s="1"/>
  <c r="M97" i="2"/>
  <c r="J97" i="2" s="1"/>
  <c r="M98" i="2"/>
  <c r="J98" i="2" s="1"/>
  <c r="M99" i="2"/>
  <c r="J99" i="2" s="1"/>
  <c r="M100" i="2"/>
  <c r="J100" i="2" s="1"/>
  <c r="M101" i="2"/>
  <c r="J101" i="2" s="1"/>
  <c r="M102" i="2"/>
  <c r="J102" i="2" s="1"/>
  <c r="M104" i="2"/>
  <c r="J104" i="2" s="1"/>
  <c r="M109" i="2"/>
  <c r="J109" i="2" s="1"/>
  <c r="J108" i="2" s="1"/>
  <c r="M110" i="2"/>
  <c r="J110" i="2" s="1"/>
  <c r="M112" i="2"/>
  <c r="J112" i="2" s="1"/>
  <c r="J111" i="2" s="1"/>
  <c r="M113" i="2"/>
  <c r="J113" i="2" s="1"/>
  <c r="M116" i="2"/>
  <c r="J116" i="2" s="1"/>
  <c r="M117" i="2"/>
  <c r="J117" i="2" s="1"/>
  <c r="M114" i="2"/>
  <c r="M108" i="2"/>
  <c r="M77" i="2"/>
  <c r="M49" i="2"/>
  <c r="M17" i="2"/>
  <c r="J39" i="2" l="1"/>
  <c r="J72" i="2"/>
  <c r="J19" i="2"/>
  <c r="J13" i="2"/>
  <c r="J12" i="2" s="1"/>
  <c r="J11" i="2" s="1"/>
  <c r="M81" i="2"/>
  <c r="M72" i="2"/>
  <c r="M70" i="2"/>
  <c r="M13" i="2"/>
  <c r="M42" i="2"/>
  <c r="M53" i="2"/>
  <c r="M39" i="2"/>
  <c r="M57" i="2"/>
  <c r="M19" i="2"/>
  <c r="M59" i="2"/>
  <c r="M43" i="2"/>
  <c r="M82" i="2"/>
  <c r="M48" i="2"/>
  <c r="M67" i="2" l="1"/>
  <c r="M12" i="2"/>
  <c r="M11" i="2"/>
</calcChain>
</file>

<file path=xl/sharedStrings.xml><?xml version="1.0" encoding="utf-8"?>
<sst xmlns="http://schemas.openxmlformats.org/spreadsheetml/2006/main" count="477" uniqueCount="236">
  <si>
    <t>ԵԿԱՄՏԱՏԵՍԱԿՆԵՐ</t>
  </si>
  <si>
    <t>տարեկան պլան</t>
  </si>
  <si>
    <t>փաստացի</t>
  </si>
  <si>
    <t>կատարողական%</t>
  </si>
  <si>
    <t>1</t>
  </si>
  <si>
    <t>2</t>
  </si>
  <si>
    <t>3</t>
  </si>
  <si>
    <t xml:space="preserve">այդ թվում`1.1 Գույքային հարկեր անշարժ գույքից </t>
  </si>
  <si>
    <t>4</t>
  </si>
  <si>
    <t>այդ թվում` Գույքահարկ համայնքների վարչական տարածքներում գտնվող շենքերի և շինությունների համար</t>
  </si>
  <si>
    <t>5</t>
  </si>
  <si>
    <t>Հողի հարկ համայնքների վարչական տարածքներում գտնվող հողի համար</t>
  </si>
  <si>
    <t>6</t>
  </si>
  <si>
    <t>Համայնքի բյուջե մուտքագրվող անշարժ գույքի հարկ</t>
  </si>
  <si>
    <t>7</t>
  </si>
  <si>
    <t xml:space="preserve"> 1.2 Գույքային հարկեր այլ գույքից</t>
  </si>
  <si>
    <t>8</t>
  </si>
  <si>
    <t>այդ թվում` Գույքահարկ փոխադրամիջոցների համար</t>
  </si>
  <si>
    <t>9</t>
  </si>
  <si>
    <t>10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</si>
  <si>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</si>
  <si>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>11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</si>
  <si>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</si>
  <si>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12</t>
  </si>
  <si>
    <t>Համայնքի վարչական տարածքում շենքերի, շինությունների և քաղաքաշինական այլ օբյեկտների  քանդման թույլտվության համար</t>
  </si>
  <si>
    <t>13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</si>
  <si>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</si>
  <si>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14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</si>
  <si>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</si>
  <si>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15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</si>
  <si>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</si>
  <si>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16</t>
  </si>
  <si>
    <t>Համայնքի վարչական տարածքում ոգելից և ալկոհոլային խմիչքների և (կամ) ծխախոտի արտադրանքի վաճառքի թույլտվության համար</t>
  </si>
  <si>
    <t>17</t>
  </si>
  <si>
    <t>18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</si>
  <si>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</si>
  <si>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>19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</si>
  <si>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</si>
  <si>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>20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</si>
  <si>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</si>
  <si>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</si>
  <si>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</si>
  <si>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</si>
  <si>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</si>
  <si>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</si>
  <si>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</si>
  <si>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</si>
  <si>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</si>
  <si>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>21</t>
  </si>
  <si>
    <t>22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</si>
  <si>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</si>
  <si>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23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</si>
  <si>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</si>
  <si>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</si>
  <si>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</si>
  <si>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</si>
  <si>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</si>
  <si>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</si>
  <si>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</si>
  <si>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24</t>
  </si>
  <si>
    <t>25</t>
  </si>
  <si>
    <t xml:space="preserve">2.1  Ընթացիկ արտաքին պաշտոնական դրամաշնորհներ` ստացված այլ պետություններից,  այդ թվում` 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</si>
  <si>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</si>
  <si>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</si>
  <si>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X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</si>
  <si>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</si>
  <si>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</si>
  <si>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</si>
  <si>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</si>
  <si>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</si>
  <si>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26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</si>
  <si>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</si>
  <si>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</si>
  <si>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</si>
  <si>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</si>
  <si>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27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</si>
  <si>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</si>
  <si>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</si>
  <si>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</si>
  <si>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</si>
  <si>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</si>
  <si>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>28</t>
  </si>
  <si>
    <t>3.1 Տոկոսներ այդ թվում`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</si>
  <si>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</si>
  <si>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</si>
  <si>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Բաժնետիր. ընկեր-ում  համայնքի մասնակցության դիմաց   համայնքի բյուջե կատարվող մասհանումներ  (շահաբաժին-ր)</t>
  </si>
  <si>
    <t>29</t>
  </si>
  <si>
    <t xml:space="preserve">3.3 Գույքի վարձակալությունից եկամուտներ </t>
  </si>
  <si>
    <t>30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</si>
  <si>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</si>
  <si>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</si>
  <si>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</si>
  <si>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31</t>
  </si>
  <si>
    <t>Այլ գույքի վարձակալությունից մուտքեր</t>
  </si>
  <si>
    <t>32</t>
  </si>
  <si>
    <t xml:space="preserve">3.4 Համայնքի բյուջեի եկամուտներ ապրանքների մատակարարումից և ծառայությունների մատուցումից  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</si>
  <si>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</si>
  <si>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>33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</si>
  <si>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</si>
  <si>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34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</si>
  <si>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</si>
  <si>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35</t>
  </si>
  <si>
    <t>36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</si>
  <si>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</si>
  <si>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</si>
  <si>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</si>
  <si>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</si>
  <si>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37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</si>
  <si>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</si>
  <si>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</si>
  <si>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38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</si>
  <si>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</si>
  <si>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</si>
  <si>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</si>
  <si>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</si>
  <si>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</si>
  <si>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</si>
  <si>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39</t>
  </si>
  <si>
    <t>Համայնքային ենթակայության մանկապարտեզի ծառայությունից օգտվողների համար</t>
  </si>
  <si>
    <t>40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</si>
  <si>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</si>
  <si>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</si>
  <si>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</si>
  <si>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</si>
  <si>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</si>
  <si>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</si>
  <si>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</si>
  <si>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</si>
  <si>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</si>
  <si>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41</t>
  </si>
  <si>
    <t>42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</si>
  <si>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</si>
  <si>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</si>
  <si>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</si>
  <si>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</si>
  <si>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</si>
  <si>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</si>
  <si>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</si>
  <si>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</si>
  <si>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43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</si>
  <si>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</si>
  <si>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</si>
  <si>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44</t>
  </si>
  <si>
    <t>Օրենքով և իրավական այլ ակտերով սահմանված` համայնքի բյուջեի մուտքագրման ենթակա այլ եկամուտներ</t>
  </si>
  <si>
    <t>Հավելված 1</t>
  </si>
  <si>
    <t>Ընդամենը</t>
  </si>
  <si>
    <t>NN</t>
  </si>
  <si>
    <t>(u.5+u.6)</t>
  </si>
  <si>
    <t>վարչական մաս</t>
  </si>
  <si>
    <t>Ֆոնդային մաս</t>
  </si>
  <si>
    <t>(u.8+u.9)</t>
  </si>
  <si>
    <t>Ֆոնդային բյուջե</t>
  </si>
  <si>
    <t>(u.11+u.12)</t>
  </si>
  <si>
    <t>7100</t>
  </si>
  <si>
    <t>7131</t>
  </si>
  <si>
    <t>7136</t>
  </si>
  <si>
    <t>7145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</si>
  <si>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</si>
  <si>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>7146</t>
  </si>
  <si>
    <t>7161</t>
  </si>
  <si>
    <t>7300</t>
  </si>
  <si>
    <t>7311</t>
  </si>
  <si>
    <t>7312</t>
  </si>
  <si>
    <t>7321</t>
  </si>
  <si>
    <t>7322</t>
  </si>
  <si>
    <t>7331</t>
  </si>
  <si>
    <t>7332</t>
  </si>
  <si>
    <t>7400</t>
  </si>
  <si>
    <t>7411</t>
  </si>
  <si>
    <t>7412</t>
  </si>
  <si>
    <t>7415</t>
  </si>
  <si>
    <t>7421</t>
  </si>
  <si>
    <t>7422</t>
  </si>
  <si>
    <t>7431</t>
  </si>
  <si>
    <t>7441</t>
  </si>
  <si>
    <t>7442</t>
  </si>
  <si>
    <t>7452</t>
  </si>
  <si>
    <t xml:space="preserve">2022 ԹՎԱԿԱՆԻ ԲՅՈՒՋԵԻ 3-ՐԴ ԵՌԱՄՍՅԱԿ  </t>
  </si>
  <si>
    <t>3-րդ եռամսյակի  պլան</t>
  </si>
  <si>
    <t>Տեղական վճարներ  , այդ թվում`</t>
  </si>
  <si>
    <t xml:space="preserve">3.5 Վարչական գանձումներ     այդ թվում` </t>
  </si>
  <si>
    <t xml:space="preserve">3. ԱՅԼ ԵԿԱՄՈՒՏՆԵՐ      այդ թվում`    </t>
  </si>
  <si>
    <t xml:space="preserve">2. ՊԱՇՏՈՆԱԿԱՆ ԴՐԱՄԱՇՆՈՐՀՆԵՐ </t>
  </si>
  <si>
    <t xml:space="preserve">2.5 Ընթացիկ ներքին պաշտոնական դրամաշնորհներ` ստացված կառավարման այլ մակարդակներից,    որից`      </t>
  </si>
  <si>
    <t xml:space="preserve">1.4 Համայնքի բյուջե վճարվող պետական տուրքեր  , այդ թվում`  </t>
  </si>
  <si>
    <t xml:space="preserve">ԸՆԴԱՄԵՆԸ ԵԿԱՄՈՒՏՆԵՐ  </t>
  </si>
  <si>
    <t>այդ թվում՛ 1.ՀԱՐԿԵՐ ԵՎ ՏՈՒՐՔԵՐ</t>
  </si>
  <si>
    <t>1.3 Տեղական տուրքեր այդ թվում`</t>
  </si>
  <si>
    <t>3.9 Այլ եկամուտներ</t>
  </si>
  <si>
    <t xml:space="preserve">3.6 Մուտքեր տույժերից, տուգանքներից 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</si>
  <si>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</si>
  <si>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</si>
  <si>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</si>
  <si>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</si>
  <si>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</si>
  <si>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</si>
  <si>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</si>
  <si>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</si>
  <si>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</si>
  <si>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</si>
  <si>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</si>
  <si>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62</t>
  </si>
  <si>
    <t>63</t>
  </si>
  <si>
    <t>66</t>
  </si>
  <si>
    <t>71</t>
  </si>
  <si>
    <t>72</t>
  </si>
  <si>
    <t>73</t>
  </si>
  <si>
    <t>74</t>
  </si>
  <si>
    <t>76</t>
  </si>
  <si>
    <t>78</t>
  </si>
  <si>
    <t>79</t>
  </si>
  <si>
    <t>82</t>
  </si>
  <si>
    <t>85</t>
  </si>
  <si>
    <t>86</t>
  </si>
  <si>
    <t>87</t>
  </si>
  <si>
    <t>88</t>
  </si>
  <si>
    <t>89</t>
  </si>
  <si>
    <t>90</t>
  </si>
  <si>
    <t>91</t>
  </si>
  <si>
    <t>92</t>
  </si>
  <si>
    <t>95</t>
  </si>
  <si>
    <t>96</t>
  </si>
  <si>
    <t>97</t>
  </si>
  <si>
    <t>98</t>
  </si>
  <si>
    <t>99</t>
  </si>
  <si>
    <t>100</t>
  </si>
  <si>
    <t>101</t>
  </si>
  <si>
    <t>103</t>
  </si>
  <si>
    <t>104</t>
  </si>
  <si>
    <t xml:space="preserve"> ԿԱՏԱՐՈՂԱԿԱՆ</t>
  </si>
  <si>
    <t>ՀՀ դրամ</t>
  </si>
  <si>
    <t>ՀՀ ԴՐԱՄ</t>
  </si>
  <si>
    <t>ԿԱՏԱՐՈՂԱԿԱՆ</t>
  </si>
  <si>
    <t xml:space="preserve"> ՀՀ ԱՐԱՐԱՏԻ ՄԱՐԶԻ   ՎԵԴԻ ՀԱՄԱՅՆՔԻ 2022 ԹՎԱԿԱՆԻ ԲՅՈՒՋԵԻ ԵԿԱՄՈՒՏՆԵՐԻ</t>
  </si>
  <si>
    <t xml:space="preserve">                                                                               2022 թվականի  հոկտեմբերի 29-ի  N    -Ա որոշման</t>
  </si>
  <si>
    <t xml:space="preserve">                            Վեդի համայնքի ավագանու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</si>
</sst>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sz val="10"/>
      <name val="Arial LatArm"/>
      <family val="2"/>
    </font>
    <font>
      <b/>
      <sz val="14"/>
      <name val="Arial LatArm"/>
      <family val="2"/>
    </font>
    <font>
      <sz val="11"/>
      <color indexed="8"/>
      <name val="Calibri"/>
      <family val="2"/>
      <charset val="1"/>
    </font>
    <font>
      <sz val="8"/>
      <name val="Arial LatArm"/>
      <family val="2"/>
    </font>
    <font>
      <sz val="10"/>
      <color indexed="8"/>
      <name val="Calibri"/>
      <family val="2"/>
      <charset val="1"/>
    </font>
    <font>
      <sz val="10"/>
      <name val="Arial LatArm"/>
      <family val="2"/>
      <charset val="1"/>
    </font>
    <font>
      <sz val="8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/>
      <top style="thin">
        <color rgb="FFB0B0B0"/>
      </top>
      <bottom/>
      <diagonal/>
    </border>
    <border>
      <left/>
      <right/>
      <top style="thin">
        <color rgb="FFB0B0B0"/>
      </top>
      <bottom/>
      <diagonal/>
    </border>
    <border>
      <left/>
      <right style="thin">
        <color rgb="FFB0B0B0"/>
      </right>
      <top style="thin">
        <color rgb="FFB0B0B0"/>
      </top>
      <bottom/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</borders>
  <cellStyleXfs count="10">
    <xf numFmtId="0" fontId="0" fillId="0" borderId="0"/>
    <xf numFmtId="0" fontId="2" fillId="0" borderId="3" applyNumberFormat="0" applyFill="0" applyProtection="0">
      <alignment horizontal="left" vertical="center" wrapText="1"/>
    </xf>
    <xf numFmtId="4" fontId="2" fillId="0" borderId="3" applyFill="0" applyProtection="0">
      <alignment horizontal="right" vertical="center"/>
    </xf>
    <xf numFmtId="0" fontId="3" fillId="0" borderId="4" applyNumberFormat="0" applyFill="0" applyProtection="0">
      <alignment horizontal="center"/>
    </xf>
    <xf numFmtId="0" fontId="4" fillId="0" borderId="4" applyNumberFormat="0" applyFont="0" applyFill="0" applyAlignment="0" applyProtection="0"/>
    <xf numFmtId="0" fontId="3" fillId="0" borderId="4" applyNumberFormat="0" applyFill="0" applyProtection="0">
      <alignment horizontal="center" vertical="center"/>
    </xf>
    <xf numFmtId="4" fontId="5" fillId="0" borderId="5" applyFill="0" applyProtection="0">
      <alignment horizontal="right" vertical="center"/>
    </xf>
    <xf numFmtId="4" fontId="5" fillId="0" borderId="5" applyFill="0" applyProtection="0">
      <alignment horizontal="center" vertical="center"/>
    </xf>
    <xf numFmtId="0" fontId="2" fillId="0" borderId="5" applyNumberFormat="0" applyFill="0" applyProtection="0">
      <alignment horizontal="left" vertical="center" wrapText="1"/>
    </xf>
    <xf numFmtId="0" fontId="2" fillId="0" borderId="3" applyNumberFormat="0" applyFill="0" applyProtection="0">
      <alignment horizontal="center" vertical="center"/>
    </xf>
  </cellStyleXfs>
  <cellXfs count="33">
    <xf numFmtId="0" fontId="0" fillId="0" borderId="0" xfId="0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/>
    <xf numFmtId="49" fontId="1" fillId="0" borderId="1" xfId="0" applyNumberFormat="1" applyFont="1" applyBorder="1"/>
    <xf numFmtId="164" fontId="1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4" fillId="0" borderId="4" xfId="4" applyFill="1"/>
    <xf numFmtId="4" fontId="5" fillId="0" borderId="5" xfId="7" applyFill="1">
      <alignment horizontal="center" vertical="center"/>
    </xf>
    <xf numFmtId="0" fontId="2" fillId="0" borderId="5" xfId="8" applyFill="1">
      <alignment horizontal="left" vertical="center" wrapText="1"/>
    </xf>
    <xf numFmtId="0" fontId="2" fillId="0" borderId="3" xfId="9" applyFill="1">
      <alignment horizontal="center" vertical="center"/>
    </xf>
    <xf numFmtId="0" fontId="2" fillId="0" borderId="3" xfId="1" applyFill="1">
      <alignment horizontal="left" vertical="center" wrapText="1"/>
    </xf>
    <xf numFmtId="4" fontId="2" fillId="0" borderId="3" xfId="2" applyFill="1">
      <alignment horizontal="right" vertical="center"/>
    </xf>
    <xf numFmtId="1" fontId="2" fillId="0" borderId="3" xfId="2" applyNumberFormat="1" applyFill="1">
      <alignment horizontal="right" vertical="center"/>
    </xf>
    <xf numFmtId="0" fontId="2" fillId="0" borderId="3" xfId="1" applyFill="1" applyAlignment="1">
      <alignment horizontal="left" vertical="top" wrapText="1"/>
    </xf>
    <xf numFmtId="0" fontId="7" fillId="0" borderId="9" xfId="5" applyFont="1" applyFill="1" applyBorder="1" applyAlignment="1">
      <alignment horizontal="right"/>
    </xf>
    <xf numFmtId="0" fontId="7" fillId="0" borderId="11" xfId="5" applyFont="1" applyFill="1" applyBorder="1" applyAlignment="1">
      <alignment horizontal="right"/>
    </xf>
    <xf numFmtId="0" fontId="6" fillId="0" borderId="4" xfId="4" applyFont="1" applyFill="1" applyAlignment="1">
      <alignment horizontal="left"/>
    </xf>
    <xf numFmtId="0" fontId="9" fillId="0" borderId="4" xfId="4" applyFont="1" applyFill="1"/>
    <xf numFmtId="0" fontId="10" fillId="0" borderId="4" xfId="4" applyFont="1" applyFill="1"/>
    <xf numFmtId="0" fontId="9" fillId="0" borderId="4" xfId="4" applyFont="1" applyFill="1" applyAlignment="1">
      <alignment horizontal="left" indent="24"/>
    </xf>
    <xf numFmtId="4" fontId="5" fillId="0" borderId="6" xfId="7" applyFill="1" applyBorder="1" applyAlignment="1">
      <alignment horizontal="center" vertical="center"/>
    </xf>
    <xf numFmtId="4" fontId="5" fillId="0" borderId="7" xfId="7" applyFill="1" applyBorder="1" applyAlignment="1">
      <alignment horizontal="center" vertical="center"/>
    </xf>
    <xf numFmtId="4" fontId="5" fillId="0" borderId="8" xfId="7" applyFill="1" applyBorder="1" applyAlignment="1">
      <alignment horizontal="center" vertical="center"/>
    </xf>
    <xf numFmtId="0" fontId="7" fillId="0" borderId="9" xfId="3" applyFont="1" applyFill="1" applyBorder="1" applyAlignment="1">
      <alignment horizontal="right"/>
    </xf>
    <xf numFmtId="0" fontId="7" fillId="0" borderId="11" xfId="3" applyFont="1" applyFill="1" applyBorder="1" applyAlignment="1">
      <alignment horizontal="right"/>
    </xf>
    <xf numFmtId="0" fontId="7" fillId="0" borderId="10" xfId="3" applyFont="1" applyFill="1" applyBorder="1" applyAlignment="1">
      <alignment horizontal="right"/>
    </xf>
    <xf numFmtId="0" fontId="3" fillId="0" borderId="9" xfId="5" applyFill="1" applyBorder="1">
      <alignment horizontal="center" vertical="center"/>
    </xf>
    <xf numFmtId="0" fontId="3" fillId="0" borderId="11" xfId="5" applyFill="1" applyBorder="1">
      <alignment horizontal="center" vertical="center"/>
    </xf>
    <xf numFmtId="0" fontId="3" fillId="0" borderId="10" xfId="5" applyFill="1" applyBorder="1">
      <alignment horizontal="center" vertical="center"/>
    </xf>
    <xf numFmtId="0" fontId="7" fillId="2" borderId="11" xfId="5" applyFont="1" applyFill="1" applyBorder="1" applyAlignment="1">
      <alignment horizontal="center"/>
    </xf>
    <xf numFmtId="0" fontId="7" fillId="2" borderId="10" xfId="5" applyFont="1" applyFill="1" applyBorder="1" applyAlignment="1">
      <alignment horizontal="center"/>
    </xf>
    <xf numFmtId="0" fontId="7" fillId="0" borderId="11" xfId="5" applyFont="1" applyFill="1" applyBorder="1" applyAlignment="1">
      <alignment horizontal="center"/>
    </xf>
    <xf numFmtId="0" fontId="7" fillId="0" borderId="10" xfId="5" applyFont="1" applyFill="1" applyBorder="1" applyAlignment="1">
      <alignment horizontal="center"/>
    </xf>
  </cellXfs>
  <cellStyles count="10">
    <cellStyle name="bckgrnd_900" xfId="4"/>
    <cellStyle name="cntr_arm10_Bord_900" xfId="9"/>
    <cellStyle name="cntr_arm10_BordGrey_900" xfId="7"/>
    <cellStyle name="cntr_arm10bld_900" xfId="5"/>
    <cellStyle name="cntrBtm_arm10bld_900" xfId="3"/>
    <cellStyle name="left_arm10_BordWW_900" xfId="1"/>
    <cellStyle name="left_arm10_GrBordWW_900" xfId="8"/>
    <cellStyle name="rgt_arm10_BordGrey_900" xfId="6"/>
    <cellStyle name="rgt_arm14_Money_900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tabSelected="1" topLeftCell="A93" workbookViewId="0">
      <selection activeCell="K8" sqref="K8"/>
    </sheetView>
  </sheetViews>
  <sheetFormatPr defaultRowHeight="15" x14ac:dyDescent="0.25"/>
  <cols>
    <col min="1" max="1" width="6.7109375" style="6" customWidth="1"/>
    <col min="2" max="2" width="47.85546875" style="6" customWidth="1"/>
    <col min="3" max="7" width="19" style="6" hidden="1" customWidth="1"/>
    <col min="8" max="8" width="11.5703125" style="6" customWidth="1"/>
    <col min="9" max="9" width="19" style="6" hidden="1" customWidth="1"/>
    <col min="10" max="10" width="1.28515625" style="6" hidden="1" customWidth="1"/>
    <col min="11" max="11" width="10.85546875" style="6" customWidth="1"/>
    <col min="12" max="12" width="11" style="6" customWidth="1"/>
    <col min="13" max="13" width="9.140625" style="6" customWidth="1"/>
    <col min="14" max="15" width="19" style="6" customWidth="1"/>
    <col min="16" max="16384" width="9.140625" style="6"/>
  </cols>
  <sheetData>
    <row r="1" spans="1:13" ht="30" customHeight="1" x14ac:dyDescent="0.2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16" t="s">
        <v>144</v>
      </c>
    </row>
    <row r="2" spans="1:13" ht="15" customHeight="1" x14ac:dyDescent="0.25">
      <c r="A2" s="14"/>
      <c r="B2" s="15"/>
      <c r="C2" s="15"/>
      <c r="D2" s="15"/>
      <c r="E2" s="15"/>
      <c r="F2" s="15"/>
      <c r="G2" s="15"/>
      <c r="H2" s="31" t="s">
        <v>235</v>
      </c>
      <c r="I2" s="31"/>
      <c r="J2" s="31"/>
      <c r="K2" s="31"/>
      <c r="L2" s="31"/>
      <c r="M2" s="32"/>
    </row>
    <row r="3" spans="1:13" ht="15" customHeight="1" x14ac:dyDescent="0.25">
      <c r="A3" s="14"/>
      <c r="B3" s="29" t="s">
        <v>234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3" ht="15" customHeight="1" x14ac:dyDescent="0.2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8"/>
    </row>
    <row r="6" spans="1:13" s="18" customFormat="1" ht="18.75" x14ac:dyDescent="0.3">
      <c r="A6" s="17" t="s">
        <v>233</v>
      </c>
    </row>
    <row r="7" spans="1:13" s="18" customFormat="1" ht="18.75" x14ac:dyDescent="0.3">
      <c r="A7" s="17"/>
      <c r="B7" s="19" t="s">
        <v>232</v>
      </c>
      <c r="H7" s="17"/>
    </row>
    <row r="8" spans="1:13" ht="45" customHeight="1" x14ac:dyDescent="0.25">
      <c r="C8" s="6" t="s">
        <v>229</v>
      </c>
      <c r="M8" s="6" t="s">
        <v>231</v>
      </c>
    </row>
    <row r="9" spans="1:13" ht="39.950000000000003" customHeight="1" x14ac:dyDescent="0.25">
      <c r="A9" s="7"/>
      <c r="B9" s="8"/>
      <c r="C9" s="7"/>
      <c r="D9" s="7"/>
      <c r="E9" s="7"/>
      <c r="F9" s="7" t="s">
        <v>230</v>
      </c>
      <c r="G9" s="7" t="s">
        <v>145</v>
      </c>
      <c r="H9" s="20" t="s">
        <v>177</v>
      </c>
      <c r="I9" s="21"/>
      <c r="J9" s="21"/>
      <c r="K9" s="21"/>
      <c r="L9" s="21"/>
      <c r="M9" s="22"/>
    </row>
    <row r="10" spans="1:13" ht="38.25" customHeight="1" x14ac:dyDescent="0.25">
      <c r="A10" s="7" t="s">
        <v>146</v>
      </c>
      <c r="B10" s="5" t="s">
        <v>0</v>
      </c>
      <c r="C10" s="7"/>
      <c r="D10" s="7" t="s">
        <v>147</v>
      </c>
      <c r="E10" s="7" t="s">
        <v>148</v>
      </c>
      <c r="F10" s="7" t="s">
        <v>149</v>
      </c>
      <c r="G10" s="7" t="s">
        <v>150</v>
      </c>
      <c r="H10" s="4" t="s">
        <v>1</v>
      </c>
      <c r="I10" s="7" t="s">
        <v>151</v>
      </c>
      <c r="J10" s="7" t="s">
        <v>152</v>
      </c>
      <c r="K10" s="4" t="s">
        <v>178</v>
      </c>
      <c r="L10" s="1" t="s">
        <v>2</v>
      </c>
      <c r="M10" s="1" t="s">
        <v>3</v>
      </c>
    </row>
    <row r="11" spans="1:13" ht="39.950000000000003" customHeight="1" x14ac:dyDescent="0.25">
      <c r="A11" s="2" t="s">
        <v>4</v>
      </c>
      <c r="B11" s="10" t="s">
        <v>185</v>
      </c>
      <c r="C11" s="9"/>
      <c r="D11" s="11">
        <f t="shared" ref="D11:L11" si="0">SUM(D12,D48,D67)</f>
        <v>1760204400</v>
      </c>
      <c r="E11" s="11">
        <f t="shared" si="0"/>
        <v>1744560000</v>
      </c>
      <c r="F11" s="11">
        <f t="shared" si="0"/>
        <v>15644400</v>
      </c>
      <c r="G11" s="11">
        <f t="shared" si="0"/>
        <v>1770689124.3</v>
      </c>
      <c r="H11" s="12">
        <f t="shared" si="0"/>
        <v>1756560000.3</v>
      </c>
      <c r="I11" s="12">
        <f t="shared" si="0"/>
        <v>14129124</v>
      </c>
      <c r="J11" s="12" t="e">
        <f t="shared" si="0"/>
        <v>#DIV/0!</v>
      </c>
      <c r="K11" s="12">
        <f>H11*3/4</f>
        <v>1317420000.2249999</v>
      </c>
      <c r="L11" s="12">
        <f t="shared" si="0"/>
        <v>1167154065.4000001</v>
      </c>
      <c r="M11" s="12">
        <f>L11*100/K11</f>
        <v>88.593923365416032</v>
      </c>
    </row>
    <row r="12" spans="1:13" ht="39.950000000000003" customHeight="1" x14ac:dyDescent="0.25">
      <c r="A12" s="3" t="s">
        <v>5</v>
      </c>
      <c r="B12" s="10" t="s">
        <v>186</v>
      </c>
      <c r="C12" s="9" t="s">
        <v>153</v>
      </c>
      <c r="D12" s="11">
        <f>SUM(D13,D17,D19,D39,D42)</f>
        <v>450525100</v>
      </c>
      <c r="E12" s="11">
        <f>SUM(E13,E17,E19,E39,E42)</f>
        <v>450525100</v>
      </c>
      <c r="F12" s="11" t="s">
        <v>64</v>
      </c>
      <c r="G12" s="11">
        <f>SUM(G13,G17,G19,G39,G42)</f>
        <v>450525100</v>
      </c>
      <c r="H12" s="12">
        <f>SUM(H13,H17,H19,H39,H42)</f>
        <v>450525100</v>
      </c>
      <c r="I12" s="12" t="s">
        <v>64</v>
      </c>
      <c r="J12" s="12" t="e">
        <f>SUM(J13,J17,J19,J39,J42)</f>
        <v>#DIV/0!</v>
      </c>
      <c r="K12" s="12">
        <f t="shared" ref="K12:K75" si="1">H12*3/4</f>
        <v>337893825</v>
      </c>
      <c r="L12" s="12">
        <f>SUM(L13,L17,L19,L39,L42)</f>
        <v>227557885</v>
      </c>
      <c r="M12" s="12">
        <f t="shared" ref="M12:M75" si="2">L12*100/K12</f>
        <v>67.345973250620958</v>
      </c>
    </row>
    <row r="13" spans="1:13" ht="38.25" customHeight="1" x14ac:dyDescent="0.25">
      <c r="A13" s="3" t="s">
        <v>6</v>
      </c>
      <c r="B13" s="10" t="s">
        <v>7</v>
      </c>
      <c r="C13" s="9" t="s">
        <v>154</v>
      </c>
      <c r="D13" s="11">
        <f>SUM(D14,D15,D16)</f>
        <v>192343700</v>
      </c>
      <c r="E13" s="11">
        <f>SUM(E14,E15,E16)</f>
        <v>192343700</v>
      </c>
      <c r="F13" s="11" t="s">
        <v>64</v>
      </c>
      <c r="G13" s="11">
        <f>SUM(G14,G15,G16)</f>
        <v>192343700</v>
      </c>
      <c r="H13" s="12">
        <f>SUM(H14,H15,H16)</f>
        <v>192343700</v>
      </c>
      <c r="I13" s="12" t="s">
        <v>64</v>
      </c>
      <c r="J13" s="12" t="e">
        <f>SUM(J14,J15,J16)</f>
        <v>#DIV/0!</v>
      </c>
      <c r="K13" s="12">
        <f t="shared" si="1"/>
        <v>144257775</v>
      </c>
      <c r="L13" s="12">
        <f>SUM(L14,L15,L16)</f>
        <v>63943244</v>
      </c>
      <c r="M13" s="12">
        <f t="shared" si="2"/>
        <v>44.325682965788154</v>
      </c>
    </row>
    <row r="14" spans="1:13" ht="38.25" hidden="1" customHeight="1" x14ac:dyDescent="0.25">
      <c r="A14" s="3" t="s">
        <v>8</v>
      </c>
      <c r="B14" s="10" t="s">
        <v>9</v>
      </c>
      <c r="C14" s="9"/>
      <c r="D14" s="11">
        <f>SUM(E14,F14)</f>
        <v>1576000</v>
      </c>
      <c r="E14" s="11">
        <v>1576000</v>
      </c>
      <c r="F14" s="11" t="s">
        <v>64</v>
      </c>
      <c r="G14" s="11">
        <f>SUM(H14,I14)</f>
        <v>1576000</v>
      </c>
      <c r="H14" s="12">
        <v>1576000</v>
      </c>
      <c r="I14" s="12" t="s">
        <v>64</v>
      </c>
      <c r="J14" s="12">
        <f>SUM(L14,M14)</f>
        <v>28476159.946785111</v>
      </c>
      <c r="K14" s="12">
        <f t="shared" si="1"/>
        <v>1182000</v>
      </c>
      <c r="L14" s="12">
        <v>28473751</v>
      </c>
      <c r="M14" s="12">
        <f>L14*100/K14</f>
        <v>2408.946785109983</v>
      </c>
    </row>
    <row r="15" spans="1:13" ht="39.75" hidden="1" customHeight="1" x14ac:dyDescent="0.25">
      <c r="A15" s="3" t="s">
        <v>10</v>
      </c>
      <c r="B15" s="10" t="s">
        <v>11</v>
      </c>
      <c r="C15" s="9"/>
      <c r="D15" s="11">
        <f>SUM(E15,F15)</f>
        <v>0</v>
      </c>
      <c r="E15" s="11">
        <v>0</v>
      </c>
      <c r="F15" s="11" t="s">
        <v>64</v>
      </c>
      <c r="G15" s="11">
        <f>SUM(H15,I15)</f>
        <v>0</v>
      </c>
      <c r="H15" s="12">
        <v>0</v>
      </c>
      <c r="I15" s="12" t="s">
        <v>64</v>
      </c>
      <c r="J15" s="12" t="e">
        <f>SUM(L15,M15)</f>
        <v>#DIV/0!</v>
      </c>
      <c r="K15" s="12">
        <f t="shared" si="1"/>
        <v>0</v>
      </c>
      <c r="L15" s="12"/>
      <c r="M15" s="12" t="e">
        <f t="shared" si="2"/>
        <v>#DIV/0!</v>
      </c>
    </row>
    <row r="16" spans="1:13" ht="39.950000000000003" customHeight="1" x14ac:dyDescent="0.25">
      <c r="A16" s="3" t="s">
        <v>8</v>
      </c>
      <c r="B16" s="10" t="s">
        <v>13</v>
      </c>
      <c r="C16" s="9"/>
      <c r="D16" s="11">
        <f>SUM(E16,F16)</f>
        <v>190767700</v>
      </c>
      <c r="E16" s="11">
        <v>190767700</v>
      </c>
      <c r="F16" s="11" t="s">
        <v>64</v>
      </c>
      <c r="G16" s="11">
        <f>SUM(H16,I16)</f>
        <v>190767700</v>
      </c>
      <c r="H16" s="12">
        <v>190767700</v>
      </c>
      <c r="I16" s="12" t="s">
        <v>64</v>
      </c>
      <c r="J16" s="12">
        <f>SUM(L16,M16)</f>
        <v>35469517.790704787</v>
      </c>
      <c r="K16" s="12">
        <f t="shared" si="1"/>
        <v>143075775</v>
      </c>
      <c r="L16" s="12">
        <v>35469493</v>
      </c>
      <c r="M16" s="12">
        <f t="shared" si="2"/>
        <v>24.790704785628453</v>
      </c>
    </row>
    <row r="17" spans="1:13" ht="39.950000000000003" customHeight="1" x14ac:dyDescent="0.25">
      <c r="A17" s="3" t="s">
        <v>10</v>
      </c>
      <c r="B17" s="10" t="s">
        <v>15</v>
      </c>
      <c r="C17" s="9" t="s">
        <v>155</v>
      </c>
      <c r="D17" s="11">
        <f>SUM(D18)</f>
        <v>235000000</v>
      </c>
      <c r="E17" s="11">
        <f>SUM(E18)</f>
        <v>235000000</v>
      </c>
      <c r="F17" s="11" t="s">
        <v>64</v>
      </c>
      <c r="G17" s="11">
        <f>SUM(G18)</f>
        <v>235000000</v>
      </c>
      <c r="H17" s="12">
        <f>SUM(H18)</f>
        <v>235000000</v>
      </c>
      <c r="I17" s="12" t="s">
        <v>64</v>
      </c>
      <c r="J17" s="12">
        <f>SUM(J18)</f>
        <v>141910526.51656511</v>
      </c>
      <c r="K17" s="12">
        <f t="shared" si="1"/>
        <v>176250000</v>
      </c>
      <c r="L17" s="12">
        <f>SUM(L18)</f>
        <v>141910446</v>
      </c>
      <c r="M17" s="12">
        <f t="shared" si="2"/>
        <v>80.516565106382984</v>
      </c>
    </row>
    <row r="18" spans="1:13" ht="39.950000000000003" customHeight="1" x14ac:dyDescent="0.25">
      <c r="A18" s="3" t="s">
        <v>12</v>
      </c>
      <c r="B18" s="10" t="s">
        <v>17</v>
      </c>
      <c r="C18" s="9"/>
      <c r="D18" s="11">
        <f>SUM(E18,F18)</f>
        <v>235000000</v>
      </c>
      <c r="E18" s="11">
        <v>235000000</v>
      </c>
      <c r="F18" s="11" t="s">
        <v>64</v>
      </c>
      <c r="G18" s="11">
        <f>SUM(H18,I18)</f>
        <v>235000000</v>
      </c>
      <c r="H18" s="12">
        <v>235000000</v>
      </c>
      <c r="I18" s="12" t="s">
        <v>64</v>
      </c>
      <c r="J18" s="12">
        <f>SUM(L18,M18)</f>
        <v>141910526.51656511</v>
      </c>
      <c r="K18" s="12">
        <f t="shared" si="1"/>
        <v>176250000</v>
      </c>
      <c r="L18" s="12">
        <v>141910446</v>
      </c>
      <c r="M18" s="12">
        <f t="shared" si="2"/>
        <v>80.516565106382984</v>
      </c>
    </row>
    <row r="19" spans="1:13" ht="39.950000000000003" customHeight="1" x14ac:dyDescent="0.25">
      <c r="A19" s="3" t="s">
        <v>14</v>
      </c>
      <c r="B19" s="10" t="s">
        <v>187</v>
      </c>
      <c r="C19" s="9" t="s">
        <v>156</v>
      </c>
      <c r="D19" s="11">
        <f>SUM(D20:D38)</f>
        <v>13681400</v>
      </c>
      <c r="E19" s="11">
        <f>SUM(E20:E38)</f>
        <v>13681400</v>
      </c>
      <c r="F19" s="11" t="s">
        <v>64</v>
      </c>
      <c r="G19" s="11">
        <f>SUM(G20:G38)</f>
        <v>13681400</v>
      </c>
      <c r="H19" s="12">
        <f>SUM(H20:H38)</f>
        <v>13681400</v>
      </c>
      <c r="I19" s="12" t="s">
        <v>64</v>
      </c>
      <c r="J19" s="12" t="e">
        <f>SUM(J20:J38)</f>
        <v>#DIV/0!</v>
      </c>
      <c r="K19" s="12">
        <f t="shared" si="1"/>
        <v>10261050</v>
      </c>
      <c r="L19" s="12">
        <f>SUM(L20:L38)</f>
        <v>11830495</v>
      </c>
      <c r="M19" s="12">
        <f t="shared" si="2"/>
        <v>115.29516959765326</v>
      </c>
    </row>
    <row r="20" spans="1:13" ht="50.25" customHeight="1" x14ac:dyDescent="0.25">
      <c r="A20" s="3" t="s">
        <v>16</v>
      </c>
      <c r="B20" s="13" t="s">
        <v>20</v>
      </c>
      <c r="C20" s="9"/>
      <c r="D20" s="11">
        <f t="shared" ref="D20:D38" si="3">SUM(E20,F20)</f>
        <v>0</v>
      </c>
      <c r="E20" s="11">
        <v>0</v>
      </c>
      <c r="F20" s="11" t="s">
        <v>64</v>
      </c>
      <c r="G20" s="11">
        <f t="shared" ref="G20:G38" si="4">SUM(H20,I20)</f>
        <v>0</v>
      </c>
      <c r="H20" s="12">
        <v>0</v>
      </c>
      <c r="I20" s="12" t="s">
        <v>64</v>
      </c>
      <c r="J20" s="12">
        <f t="shared" ref="J20:J38" si="5">SUM(L20,M20)</f>
        <v>37500</v>
      </c>
      <c r="K20" s="12">
        <f t="shared" si="1"/>
        <v>0</v>
      </c>
      <c r="L20" s="12">
        <v>37500</v>
      </c>
      <c r="M20" s="12">
        <v>0</v>
      </c>
    </row>
    <row r="21" spans="1:13" ht="49.5" customHeight="1" x14ac:dyDescent="0.25">
      <c r="A21" s="3" t="s">
        <v>18</v>
      </c>
      <c r="B21" s="13" t="s">
        <v>22</v>
      </c>
      <c r="C21" s="9"/>
      <c r="D21" s="11">
        <f t="shared" si="3"/>
        <v>0</v>
      </c>
      <c r="E21" s="11">
        <v>0</v>
      </c>
      <c r="F21" s="11" t="s">
        <v>64</v>
      </c>
      <c r="G21" s="11">
        <f t="shared" si="4"/>
        <v>0</v>
      </c>
      <c r="H21" s="12">
        <v>0</v>
      </c>
      <c r="I21" s="12" t="s">
        <v>64</v>
      </c>
      <c r="J21" s="12">
        <f t="shared" si="5"/>
        <v>37500</v>
      </c>
      <c r="K21" s="12">
        <f t="shared" si="1"/>
        <v>0</v>
      </c>
      <c r="L21" s="12">
        <v>37500</v>
      </c>
      <c r="M21" s="12">
        <v>0</v>
      </c>
    </row>
    <row r="22" spans="1:13" ht="39.950000000000003" customHeight="1" x14ac:dyDescent="0.25">
      <c r="A22" s="3" t="s">
        <v>19</v>
      </c>
      <c r="B22" s="13" t="s">
        <v>24</v>
      </c>
      <c r="C22" s="9"/>
      <c r="D22" s="11">
        <f t="shared" si="3"/>
        <v>1502500</v>
      </c>
      <c r="E22" s="11">
        <v>1502500</v>
      </c>
      <c r="F22" s="11" t="s">
        <v>64</v>
      </c>
      <c r="G22" s="11">
        <f t="shared" si="4"/>
        <v>1502500</v>
      </c>
      <c r="H22" s="12">
        <v>1502500</v>
      </c>
      <c r="I22" s="12" t="s">
        <v>64</v>
      </c>
      <c r="J22" s="12">
        <f t="shared" si="5"/>
        <v>1835562.8752079867</v>
      </c>
      <c r="K22" s="12">
        <f t="shared" si="1"/>
        <v>1126875</v>
      </c>
      <c r="L22" s="12">
        <v>1835400</v>
      </c>
      <c r="M22" s="12">
        <f t="shared" si="2"/>
        <v>162.87520798668885</v>
      </c>
    </row>
    <row r="23" spans="1:13" ht="54.75" customHeight="1" x14ac:dyDescent="0.25">
      <c r="A23" s="3" t="s">
        <v>21</v>
      </c>
      <c r="B23" s="13" t="s">
        <v>26</v>
      </c>
      <c r="C23" s="9"/>
      <c r="D23" s="11">
        <f t="shared" si="3"/>
        <v>3900000</v>
      </c>
      <c r="E23" s="11">
        <v>3900000</v>
      </c>
      <c r="F23" s="11" t="s">
        <v>64</v>
      </c>
      <c r="G23" s="11">
        <f t="shared" si="4"/>
        <v>3900000</v>
      </c>
      <c r="H23" s="12">
        <v>3900000</v>
      </c>
      <c r="I23" s="12" t="s">
        <v>64</v>
      </c>
      <c r="J23" s="12">
        <f t="shared" si="5"/>
        <v>2149973.5008547008</v>
      </c>
      <c r="K23" s="12">
        <f t="shared" si="1"/>
        <v>2925000</v>
      </c>
      <c r="L23" s="12">
        <v>2149900</v>
      </c>
      <c r="M23" s="12">
        <f t="shared" si="2"/>
        <v>73.500854700854703</v>
      </c>
    </row>
    <row r="24" spans="1:13" ht="48.75" customHeight="1" x14ac:dyDescent="0.25">
      <c r="A24" s="3" t="s">
        <v>23</v>
      </c>
      <c r="B24" s="13" t="s">
        <v>28</v>
      </c>
      <c r="C24" s="9"/>
      <c r="D24" s="11">
        <f t="shared" si="3"/>
        <v>210000</v>
      </c>
      <c r="E24" s="11">
        <v>210000</v>
      </c>
      <c r="F24" s="11" t="s">
        <v>64</v>
      </c>
      <c r="G24" s="11">
        <f t="shared" si="4"/>
        <v>210000</v>
      </c>
      <c r="H24" s="12">
        <v>210000</v>
      </c>
      <c r="I24" s="12" t="s">
        <v>64</v>
      </c>
      <c r="J24" s="12">
        <f t="shared" si="5"/>
        <v>380241.26984126982</v>
      </c>
      <c r="K24" s="12">
        <f t="shared" si="1"/>
        <v>157500</v>
      </c>
      <c r="L24" s="12">
        <v>380000</v>
      </c>
      <c r="M24" s="12">
        <f t="shared" si="2"/>
        <v>241.26984126984127</v>
      </c>
    </row>
    <row r="25" spans="1:13" ht="48.75" customHeight="1" x14ac:dyDescent="0.25">
      <c r="A25" s="3" t="s">
        <v>25</v>
      </c>
      <c r="B25" s="13" t="s">
        <v>30</v>
      </c>
      <c r="C25" s="9"/>
      <c r="D25" s="11">
        <f t="shared" si="3"/>
        <v>50000</v>
      </c>
      <c r="E25" s="11">
        <v>50000</v>
      </c>
      <c r="F25" s="11" t="s">
        <v>64</v>
      </c>
      <c r="G25" s="11">
        <f t="shared" si="4"/>
        <v>50000</v>
      </c>
      <c r="H25" s="12">
        <v>50000</v>
      </c>
      <c r="I25" s="12" t="s">
        <v>64</v>
      </c>
      <c r="J25" s="12">
        <f t="shared" si="5"/>
        <v>50133.333333333336</v>
      </c>
      <c r="K25" s="12">
        <f t="shared" si="1"/>
        <v>37500</v>
      </c>
      <c r="L25" s="12">
        <v>50000</v>
      </c>
      <c r="M25" s="12">
        <f t="shared" si="2"/>
        <v>133.33333333333334</v>
      </c>
    </row>
    <row r="26" spans="1:13" ht="39.950000000000003" customHeight="1" x14ac:dyDescent="0.25">
      <c r="A26" s="3" t="s">
        <v>27</v>
      </c>
      <c r="B26" s="13" t="s">
        <v>32</v>
      </c>
      <c r="C26" s="9"/>
      <c r="D26" s="11">
        <f t="shared" si="3"/>
        <v>5776800</v>
      </c>
      <c r="E26" s="11">
        <v>5776800</v>
      </c>
      <c r="F26" s="11" t="s">
        <v>64</v>
      </c>
      <c r="G26" s="11">
        <f t="shared" si="4"/>
        <v>5776800</v>
      </c>
      <c r="H26" s="12">
        <v>5776800</v>
      </c>
      <c r="I26" s="12" t="s">
        <v>64</v>
      </c>
      <c r="J26" s="12">
        <f t="shared" si="5"/>
        <v>5827034.4896828691</v>
      </c>
      <c r="K26" s="12">
        <f t="shared" si="1"/>
        <v>4332600</v>
      </c>
      <c r="L26" s="12">
        <v>5826900</v>
      </c>
      <c r="M26" s="12">
        <f t="shared" si="2"/>
        <v>134.48968286940868</v>
      </c>
    </row>
    <row r="27" spans="1:13" ht="62.25" customHeight="1" x14ac:dyDescent="0.25">
      <c r="A27" s="3" t="s">
        <v>29</v>
      </c>
      <c r="B27" s="13" t="s">
        <v>157</v>
      </c>
      <c r="C27" s="9"/>
      <c r="D27" s="11">
        <f t="shared" si="3"/>
        <v>189800</v>
      </c>
      <c r="E27" s="11">
        <v>189800</v>
      </c>
      <c r="F27" s="11" t="s">
        <v>64</v>
      </c>
      <c r="G27" s="11">
        <f t="shared" si="4"/>
        <v>189800</v>
      </c>
      <c r="H27" s="12">
        <v>189800</v>
      </c>
      <c r="I27" s="12" t="s">
        <v>64</v>
      </c>
      <c r="J27" s="12">
        <f t="shared" si="5"/>
        <v>274167.46575342468</v>
      </c>
      <c r="K27" s="12">
        <f t="shared" si="1"/>
        <v>142350</v>
      </c>
      <c r="L27" s="12">
        <v>273975</v>
      </c>
      <c r="M27" s="12">
        <f t="shared" si="2"/>
        <v>192.46575342465752</v>
      </c>
    </row>
    <row r="28" spans="1:13" ht="72.75" customHeight="1" x14ac:dyDescent="0.25">
      <c r="A28" s="3" t="s">
        <v>31</v>
      </c>
      <c r="B28" s="13" t="s">
        <v>35</v>
      </c>
      <c r="C28" s="9"/>
      <c r="D28" s="11">
        <f t="shared" si="3"/>
        <v>550000</v>
      </c>
      <c r="E28" s="11">
        <v>550000</v>
      </c>
      <c r="F28" s="11" t="s">
        <v>64</v>
      </c>
      <c r="G28" s="11">
        <f t="shared" si="4"/>
        <v>550000</v>
      </c>
      <c r="H28" s="12">
        <v>550000</v>
      </c>
      <c r="I28" s="12" t="s">
        <v>64</v>
      </c>
      <c r="J28" s="12">
        <f t="shared" si="5"/>
        <v>135832.9212121212</v>
      </c>
      <c r="K28" s="12">
        <f t="shared" si="1"/>
        <v>412500</v>
      </c>
      <c r="L28" s="12">
        <v>135800</v>
      </c>
      <c r="M28" s="12">
        <f t="shared" si="2"/>
        <v>32.921212121212122</v>
      </c>
    </row>
    <row r="29" spans="1:13" ht="63.75" customHeight="1" x14ac:dyDescent="0.25">
      <c r="A29" s="3" t="s">
        <v>33</v>
      </c>
      <c r="B29" s="13" t="s">
        <v>37</v>
      </c>
      <c r="C29" s="9"/>
      <c r="D29" s="11">
        <f t="shared" si="3"/>
        <v>396000</v>
      </c>
      <c r="E29" s="11">
        <v>396000</v>
      </c>
      <c r="F29" s="11" t="s">
        <v>64</v>
      </c>
      <c r="G29" s="11">
        <f t="shared" si="4"/>
        <v>396000</v>
      </c>
      <c r="H29" s="12">
        <v>396000</v>
      </c>
      <c r="I29" s="12" t="s">
        <v>64</v>
      </c>
      <c r="J29" s="12">
        <f t="shared" si="5"/>
        <v>357520.33670033672</v>
      </c>
      <c r="K29" s="12">
        <f t="shared" si="1"/>
        <v>297000</v>
      </c>
      <c r="L29" s="12">
        <v>357400</v>
      </c>
      <c r="M29" s="12">
        <f t="shared" si="2"/>
        <v>120.33670033670033</v>
      </c>
    </row>
    <row r="30" spans="1:13" ht="10.5" hidden="1" customHeight="1" x14ac:dyDescent="0.25">
      <c r="A30" s="3" t="s">
        <v>34</v>
      </c>
      <c r="B30" s="13" t="s">
        <v>39</v>
      </c>
      <c r="C30" s="9"/>
      <c r="D30" s="11">
        <f t="shared" si="3"/>
        <v>0</v>
      </c>
      <c r="E30" s="11">
        <v>0</v>
      </c>
      <c r="F30" s="11" t="s">
        <v>64</v>
      </c>
      <c r="G30" s="11">
        <f t="shared" si="4"/>
        <v>0</v>
      </c>
      <c r="H30" s="12">
        <v>0</v>
      </c>
      <c r="I30" s="12" t="s">
        <v>64</v>
      </c>
      <c r="J30" s="12" t="e">
        <f t="shared" si="5"/>
        <v>#DIV/0!</v>
      </c>
      <c r="K30" s="12">
        <f t="shared" si="1"/>
        <v>0</v>
      </c>
      <c r="L30" s="12">
        <v>0</v>
      </c>
      <c r="M30" s="12" t="e">
        <f t="shared" si="2"/>
        <v>#DIV/0!</v>
      </c>
    </row>
    <row r="31" spans="1:13" ht="48" customHeight="1" x14ac:dyDescent="0.25">
      <c r="A31" s="3" t="s">
        <v>34</v>
      </c>
      <c r="B31" s="13" t="s">
        <v>40</v>
      </c>
      <c r="C31" s="9"/>
      <c r="D31" s="11">
        <f t="shared" si="3"/>
        <v>1106300</v>
      </c>
      <c r="E31" s="11">
        <v>1106300</v>
      </c>
      <c r="F31" s="11" t="s">
        <v>64</v>
      </c>
      <c r="G31" s="11">
        <f t="shared" si="4"/>
        <v>1106300</v>
      </c>
      <c r="H31" s="12">
        <v>1106300</v>
      </c>
      <c r="I31" s="12" t="s">
        <v>64</v>
      </c>
      <c r="J31" s="12">
        <f t="shared" si="5"/>
        <v>746209.92376992374</v>
      </c>
      <c r="K31" s="12">
        <f t="shared" si="1"/>
        <v>829725</v>
      </c>
      <c r="L31" s="12">
        <v>746120</v>
      </c>
      <c r="M31" s="12">
        <f t="shared" si="2"/>
        <v>89.923769923769925</v>
      </c>
    </row>
    <row r="32" spans="1:13" ht="0.75" customHeight="1" x14ac:dyDescent="0.25">
      <c r="A32" s="3" t="s">
        <v>38</v>
      </c>
      <c r="B32" s="13" t="s">
        <v>41</v>
      </c>
      <c r="C32" s="9"/>
      <c r="D32" s="11">
        <f t="shared" si="3"/>
        <v>0</v>
      </c>
      <c r="E32" s="11">
        <v>0</v>
      </c>
      <c r="F32" s="11" t="s">
        <v>64</v>
      </c>
      <c r="G32" s="11">
        <f t="shared" si="4"/>
        <v>0</v>
      </c>
      <c r="H32" s="12">
        <v>0</v>
      </c>
      <c r="I32" s="12" t="s">
        <v>64</v>
      </c>
      <c r="J32" s="12" t="e">
        <f t="shared" si="5"/>
        <v>#DIV/0!</v>
      </c>
      <c r="K32" s="12">
        <f t="shared" si="1"/>
        <v>0</v>
      </c>
      <c r="L32" s="12">
        <v>0</v>
      </c>
      <c r="M32" s="12" t="e">
        <f t="shared" si="2"/>
        <v>#DIV/0!</v>
      </c>
    </row>
    <row r="33" spans="1:13" ht="39.75" hidden="1" customHeight="1" x14ac:dyDescent="0.25">
      <c r="A33" s="3" t="s">
        <v>48</v>
      </c>
      <c r="B33" s="13" t="s">
        <v>42</v>
      </c>
      <c r="C33" s="9"/>
      <c r="D33" s="11">
        <f t="shared" si="3"/>
        <v>0</v>
      </c>
      <c r="E33" s="11">
        <v>0</v>
      </c>
      <c r="F33" s="11" t="s">
        <v>64</v>
      </c>
      <c r="G33" s="11">
        <f t="shared" si="4"/>
        <v>0</v>
      </c>
      <c r="H33" s="12">
        <v>0</v>
      </c>
      <c r="I33" s="12" t="s">
        <v>64</v>
      </c>
      <c r="J33" s="12" t="e">
        <f t="shared" si="5"/>
        <v>#DIV/0!</v>
      </c>
      <c r="K33" s="12">
        <f t="shared" si="1"/>
        <v>0</v>
      </c>
      <c r="L33" s="12">
        <v>0</v>
      </c>
      <c r="M33" s="12" t="e">
        <f t="shared" si="2"/>
        <v>#DIV/0!</v>
      </c>
    </row>
    <row r="34" spans="1:13" ht="39.75" hidden="1" customHeight="1" x14ac:dyDescent="0.25">
      <c r="A34" s="3" t="s">
        <v>49</v>
      </c>
      <c r="B34" s="13" t="s">
        <v>43</v>
      </c>
      <c r="C34" s="9"/>
      <c r="D34" s="11">
        <f t="shared" si="3"/>
        <v>0</v>
      </c>
      <c r="E34" s="11">
        <v>0</v>
      </c>
      <c r="F34" s="11" t="s">
        <v>64</v>
      </c>
      <c r="G34" s="11">
        <f t="shared" si="4"/>
        <v>0</v>
      </c>
      <c r="H34" s="12">
        <v>0</v>
      </c>
      <c r="I34" s="12" t="s">
        <v>64</v>
      </c>
      <c r="J34" s="12" t="e">
        <f t="shared" si="5"/>
        <v>#DIV/0!</v>
      </c>
      <c r="K34" s="12">
        <f t="shared" si="1"/>
        <v>0</v>
      </c>
      <c r="L34" s="12">
        <v>0</v>
      </c>
      <c r="M34" s="12" t="e">
        <f t="shared" si="2"/>
        <v>#DIV/0!</v>
      </c>
    </row>
    <row r="35" spans="1:13" ht="39.75" hidden="1" customHeight="1" x14ac:dyDescent="0.25">
      <c r="A35" s="3" t="s">
        <v>51</v>
      </c>
      <c r="B35" s="13" t="s">
        <v>44</v>
      </c>
      <c r="C35" s="9"/>
      <c r="D35" s="11">
        <f t="shared" si="3"/>
        <v>0</v>
      </c>
      <c r="E35" s="11">
        <v>0</v>
      </c>
      <c r="F35" s="11" t="s">
        <v>64</v>
      </c>
      <c r="G35" s="11">
        <f t="shared" si="4"/>
        <v>0</v>
      </c>
      <c r="H35" s="12">
        <v>0</v>
      </c>
      <c r="I35" s="12" t="s">
        <v>64</v>
      </c>
      <c r="J35" s="12" t="e">
        <f t="shared" si="5"/>
        <v>#DIV/0!</v>
      </c>
      <c r="K35" s="12">
        <f t="shared" si="1"/>
        <v>0</v>
      </c>
      <c r="L35" s="12">
        <v>0</v>
      </c>
      <c r="M35" s="12" t="e">
        <f t="shared" si="2"/>
        <v>#DIV/0!</v>
      </c>
    </row>
    <row r="36" spans="1:13" ht="39.75" hidden="1" customHeight="1" x14ac:dyDescent="0.25">
      <c r="A36" s="3" t="s">
        <v>59</v>
      </c>
      <c r="B36" s="13" t="s">
        <v>45</v>
      </c>
      <c r="C36" s="9"/>
      <c r="D36" s="11">
        <f t="shared" si="3"/>
        <v>0</v>
      </c>
      <c r="E36" s="11">
        <v>0</v>
      </c>
      <c r="F36" s="11" t="s">
        <v>64</v>
      </c>
      <c r="G36" s="11">
        <f t="shared" si="4"/>
        <v>0</v>
      </c>
      <c r="H36" s="12">
        <v>0</v>
      </c>
      <c r="I36" s="12" t="s">
        <v>64</v>
      </c>
      <c r="J36" s="12" t="e">
        <f t="shared" si="5"/>
        <v>#DIV/0!</v>
      </c>
      <c r="K36" s="12">
        <f t="shared" si="1"/>
        <v>0</v>
      </c>
      <c r="L36" s="12">
        <v>0</v>
      </c>
      <c r="M36" s="12" t="e">
        <f t="shared" si="2"/>
        <v>#DIV/0!</v>
      </c>
    </row>
    <row r="37" spans="1:13" ht="39.75" hidden="1" customHeight="1" x14ac:dyDescent="0.25">
      <c r="A37" s="3" t="s">
        <v>60</v>
      </c>
      <c r="B37" s="13" t="s">
        <v>46</v>
      </c>
      <c r="C37" s="9"/>
      <c r="D37" s="11">
        <f t="shared" si="3"/>
        <v>0</v>
      </c>
      <c r="E37" s="11">
        <v>0</v>
      </c>
      <c r="F37" s="11" t="s">
        <v>64</v>
      </c>
      <c r="G37" s="11">
        <f t="shared" si="4"/>
        <v>0</v>
      </c>
      <c r="H37" s="12">
        <v>0</v>
      </c>
      <c r="I37" s="12" t="s">
        <v>64</v>
      </c>
      <c r="J37" s="12" t="e">
        <f t="shared" si="5"/>
        <v>#DIV/0!</v>
      </c>
      <c r="K37" s="12">
        <f t="shared" si="1"/>
        <v>0</v>
      </c>
      <c r="L37" s="12">
        <v>0</v>
      </c>
      <c r="M37" s="12" t="e">
        <f t="shared" si="2"/>
        <v>#DIV/0!</v>
      </c>
    </row>
    <row r="38" spans="1:13" ht="39.75" hidden="1" customHeight="1" x14ac:dyDescent="0.25">
      <c r="A38" s="3" t="s">
        <v>70</v>
      </c>
      <c r="B38" s="13" t="s">
        <v>47</v>
      </c>
      <c r="C38" s="9"/>
      <c r="D38" s="11">
        <f t="shared" si="3"/>
        <v>0</v>
      </c>
      <c r="E38" s="11">
        <v>0</v>
      </c>
      <c r="F38" s="11" t="s">
        <v>64</v>
      </c>
      <c r="G38" s="11">
        <f t="shared" si="4"/>
        <v>0</v>
      </c>
      <c r="H38" s="12">
        <v>0</v>
      </c>
      <c r="I38" s="12" t="s">
        <v>64</v>
      </c>
      <c r="J38" s="12" t="e">
        <f t="shared" si="5"/>
        <v>#DIV/0!</v>
      </c>
      <c r="K38" s="12">
        <f t="shared" si="1"/>
        <v>0</v>
      </c>
      <c r="L38" s="12">
        <v>0</v>
      </c>
      <c r="M38" s="12" t="e">
        <f t="shared" si="2"/>
        <v>#DIV/0!</v>
      </c>
    </row>
    <row r="39" spans="1:13" ht="39.950000000000003" customHeight="1" x14ac:dyDescent="0.25">
      <c r="A39" s="3" t="s">
        <v>36</v>
      </c>
      <c r="B39" s="13" t="s">
        <v>184</v>
      </c>
      <c r="C39" s="9" t="s">
        <v>158</v>
      </c>
      <c r="D39" s="11">
        <f>SUM(D40,D41)</f>
        <v>9500000</v>
      </c>
      <c r="E39" s="11">
        <f>SUM(E40,E41)</f>
        <v>9500000</v>
      </c>
      <c r="F39" s="11" t="s">
        <v>64</v>
      </c>
      <c r="G39" s="11">
        <f>SUM(G40,G41)</f>
        <v>9500000</v>
      </c>
      <c r="H39" s="12">
        <f>SUM(H40,H41)</f>
        <v>9500000</v>
      </c>
      <c r="I39" s="12" t="s">
        <v>64</v>
      </c>
      <c r="J39" s="12">
        <f>SUM(J40,J41)</f>
        <v>9873982.9078787882</v>
      </c>
      <c r="K39" s="12">
        <f t="shared" si="1"/>
        <v>7125000</v>
      </c>
      <c r="L39" s="12">
        <f>SUM(L40,L41)</f>
        <v>9873700</v>
      </c>
      <c r="M39" s="12">
        <f t="shared" si="2"/>
        <v>138.5782456140351</v>
      </c>
    </row>
    <row r="40" spans="1:13" ht="48.75" customHeight="1" x14ac:dyDescent="0.25">
      <c r="A40" s="3" t="s">
        <v>38</v>
      </c>
      <c r="B40" s="13" t="s">
        <v>50</v>
      </c>
      <c r="C40" s="9"/>
      <c r="D40" s="11">
        <f>SUM(E40,F40)</f>
        <v>4000000</v>
      </c>
      <c r="E40" s="11">
        <v>4000000</v>
      </c>
      <c r="F40" s="11" t="s">
        <v>64</v>
      </c>
      <c r="G40" s="11">
        <f>SUM(H40,I40)</f>
        <v>4000000</v>
      </c>
      <c r="H40" s="12">
        <v>4000000</v>
      </c>
      <c r="I40" s="12" t="s">
        <v>64</v>
      </c>
      <c r="J40" s="12">
        <f>SUM(L40,M40)</f>
        <v>4790159.666666667</v>
      </c>
      <c r="K40" s="12">
        <f t="shared" si="1"/>
        <v>3000000</v>
      </c>
      <c r="L40" s="12">
        <v>4790000</v>
      </c>
      <c r="M40" s="12">
        <f t="shared" si="2"/>
        <v>159.66666666666666</v>
      </c>
    </row>
    <row r="41" spans="1:13" ht="50.25" customHeight="1" x14ac:dyDescent="0.25">
      <c r="A41" s="3" t="s">
        <v>48</v>
      </c>
      <c r="B41" s="13" t="s">
        <v>52</v>
      </c>
      <c r="C41" s="9"/>
      <c r="D41" s="11">
        <f>SUM(E41,F41)</f>
        <v>5500000</v>
      </c>
      <c r="E41" s="11">
        <v>5500000</v>
      </c>
      <c r="F41" s="11" t="s">
        <v>64</v>
      </c>
      <c r="G41" s="11">
        <f>SUM(H41,I41)</f>
        <v>5500000</v>
      </c>
      <c r="H41" s="12">
        <v>5500000</v>
      </c>
      <c r="I41" s="12" t="s">
        <v>64</v>
      </c>
      <c r="J41" s="12">
        <f>SUM(L41,M41)</f>
        <v>5083823.2412121212</v>
      </c>
      <c r="K41" s="12">
        <f t="shared" si="1"/>
        <v>4125000</v>
      </c>
      <c r="L41" s="12">
        <v>5083700</v>
      </c>
      <c r="M41" s="12">
        <f t="shared" si="2"/>
        <v>123.24121212121211</v>
      </c>
    </row>
    <row r="42" spans="1:13" ht="2.25" hidden="1" customHeight="1" x14ac:dyDescent="0.25">
      <c r="A42" s="3" t="s">
        <v>88</v>
      </c>
      <c r="B42" s="13" t="s">
        <v>53</v>
      </c>
      <c r="C42" s="9" t="s">
        <v>159</v>
      </c>
      <c r="D42" s="11">
        <f>SUM(D43,D47)</f>
        <v>0</v>
      </c>
      <c r="E42" s="11">
        <f>SUM(E43,E47)</f>
        <v>0</v>
      </c>
      <c r="F42" s="11" t="s">
        <v>64</v>
      </c>
      <c r="G42" s="11">
        <f>SUM(G43,G47)</f>
        <v>0</v>
      </c>
      <c r="H42" s="12">
        <f>SUM(H43,H47)</f>
        <v>0</v>
      </c>
      <c r="I42" s="12" t="s">
        <v>64</v>
      </c>
      <c r="J42" s="12" t="e">
        <f>SUM(J43,J47)</f>
        <v>#DIV/0!</v>
      </c>
      <c r="K42" s="12">
        <f t="shared" si="1"/>
        <v>0</v>
      </c>
      <c r="L42" s="12">
        <f>SUM(L43,L47)</f>
        <v>0</v>
      </c>
      <c r="M42" s="12" t="e">
        <f t="shared" si="2"/>
        <v>#DIV/0!</v>
      </c>
    </row>
    <row r="43" spans="1:13" ht="39.75" hidden="1" customHeight="1" x14ac:dyDescent="0.25">
      <c r="A43" s="3" t="s">
        <v>92</v>
      </c>
      <c r="B43" s="13" t="s">
        <v>54</v>
      </c>
      <c r="C43" s="9"/>
      <c r="D43" s="11">
        <f>SUM(D44:D46)</f>
        <v>0</v>
      </c>
      <c r="E43" s="11">
        <f>SUM(E44:E46)</f>
        <v>0</v>
      </c>
      <c r="F43" s="11" t="s">
        <v>64</v>
      </c>
      <c r="G43" s="11">
        <f>SUM(G44:G46)</f>
        <v>0</v>
      </c>
      <c r="H43" s="12">
        <f>SUM(H44:H46)</f>
        <v>0</v>
      </c>
      <c r="I43" s="12" t="s">
        <v>64</v>
      </c>
      <c r="J43" s="12" t="e">
        <f>SUM(J44:J46)</f>
        <v>#DIV/0!</v>
      </c>
      <c r="K43" s="12">
        <f t="shared" si="1"/>
        <v>0</v>
      </c>
      <c r="L43" s="12">
        <f>SUM(L44:L46)</f>
        <v>0</v>
      </c>
      <c r="M43" s="12" t="e">
        <f t="shared" si="2"/>
        <v>#DIV/0!</v>
      </c>
    </row>
    <row r="44" spans="1:13" ht="39.75" hidden="1" customHeight="1" x14ac:dyDescent="0.25">
      <c r="A44" s="3" t="s">
        <v>94</v>
      </c>
      <c r="B44" s="13" t="s">
        <v>55</v>
      </c>
      <c r="C44" s="9"/>
      <c r="D44" s="11">
        <f>SUM(E44,F44)</f>
        <v>0</v>
      </c>
      <c r="E44" s="11">
        <v>0</v>
      </c>
      <c r="F44" s="11" t="s">
        <v>64</v>
      </c>
      <c r="G44" s="11">
        <f>SUM(H44,I44)</f>
        <v>0</v>
      </c>
      <c r="H44" s="12">
        <v>0</v>
      </c>
      <c r="I44" s="12" t="s">
        <v>64</v>
      </c>
      <c r="J44" s="12" t="e">
        <f>SUM(L44,M44)</f>
        <v>#DIV/0!</v>
      </c>
      <c r="K44" s="12">
        <f t="shared" si="1"/>
        <v>0</v>
      </c>
      <c r="L44" s="12">
        <v>0</v>
      </c>
      <c r="M44" s="12" t="e">
        <f t="shared" si="2"/>
        <v>#DIV/0!</v>
      </c>
    </row>
    <row r="45" spans="1:13" ht="39.75" hidden="1" customHeight="1" x14ac:dyDescent="0.25">
      <c r="A45" s="3" t="s">
        <v>97</v>
      </c>
      <c r="B45" s="13" t="s">
        <v>56</v>
      </c>
      <c r="C45" s="9"/>
      <c r="D45" s="11">
        <f>SUM(E45,F45)</f>
        <v>0</v>
      </c>
      <c r="E45" s="11">
        <v>0</v>
      </c>
      <c r="F45" s="11" t="s">
        <v>64</v>
      </c>
      <c r="G45" s="11">
        <f>SUM(H45,I45)</f>
        <v>0</v>
      </c>
      <c r="H45" s="12">
        <v>0</v>
      </c>
      <c r="I45" s="12" t="s">
        <v>64</v>
      </c>
      <c r="J45" s="12" t="e">
        <f>SUM(L45,M45)</f>
        <v>#DIV/0!</v>
      </c>
      <c r="K45" s="12">
        <f t="shared" si="1"/>
        <v>0</v>
      </c>
      <c r="L45" s="12">
        <v>0</v>
      </c>
      <c r="M45" s="12" t="e">
        <f t="shared" si="2"/>
        <v>#DIV/0!</v>
      </c>
    </row>
    <row r="46" spans="1:13" ht="39.75" hidden="1" customHeight="1" x14ac:dyDescent="0.25">
      <c r="A46" s="3" t="s">
        <v>99</v>
      </c>
      <c r="B46" s="13" t="s">
        <v>57</v>
      </c>
      <c r="C46" s="9"/>
      <c r="D46" s="11">
        <f>SUM(E46,F46)</f>
        <v>0</v>
      </c>
      <c r="E46" s="11">
        <v>0</v>
      </c>
      <c r="F46" s="11" t="s">
        <v>64</v>
      </c>
      <c r="G46" s="11">
        <f>SUM(H46,I46)</f>
        <v>0</v>
      </c>
      <c r="H46" s="12">
        <v>0</v>
      </c>
      <c r="I46" s="12" t="s">
        <v>64</v>
      </c>
      <c r="J46" s="12" t="e">
        <f>SUM(L46,M46)</f>
        <v>#DIV/0!</v>
      </c>
      <c r="K46" s="12">
        <f t="shared" si="1"/>
        <v>0</v>
      </c>
      <c r="L46" s="12">
        <v>0</v>
      </c>
      <c r="M46" s="12" t="e">
        <f t="shared" si="2"/>
        <v>#DIV/0!</v>
      </c>
    </row>
    <row r="47" spans="1:13" ht="5.25" hidden="1" customHeight="1" x14ac:dyDescent="0.25">
      <c r="A47" s="3" t="s">
        <v>101</v>
      </c>
      <c r="B47" s="13" t="s">
        <v>58</v>
      </c>
      <c r="C47" s="9"/>
      <c r="D47" s="11">
        <f>SUM(E47,F47)</f>
        <v>0</v>
      </c>
      <c r="E47" s="11">
        <v>0</v>
      </c>
      <c r="F47" s="11" t="s">
        <v>64</v>
      </c>
      <c r="G47" s="11">
        <f>SUM(H47,I47)</f>
        <v>0</v>
      </c>
      <c r="H47" s="12">
        <v>0</v>
      </c>
      <c r="I47" s="12" t="s">
        <v>64</v>
      </c>
      <c r="J47" s="12" t="e">
        <f>SUM(L47,M47)</f>
        <v>#DIV/0!</v>
      </c>
      <c r="K47" s="12">
        <f t="shared" si="1"/>
        <v>0</v>
      </c>
      <c r="L47" s="12">
        <v>0</v>
      </c>
      <c r="M47" s="12" t="e">
        <f t="shared" si="2"/>
        <v>#DIV/0!</v>
      </c>
    </row>
    <row r="48" spans="1:13" ht="39.75" customHeight="1" x14ac:dyDescent="0.25">
      <c r="A48" s="3" t="s">
        <v>49</v>
      </c>
      <c r="B48" s="13" t="s">
        <v>182</v>
      </c>
      <c r="C48" s="9" t="s">
        <v>160</v>
      </c>
      <c r="D48" s="11">
        <f t="shared" ref="D48:L48" si="6">SUM(D49,D51,D53,D55,D57,D64)</f>
        <v>1149630300</v>
      </c>
      <c r="E48" s="11">
        <f t="shared" si="6"/>
        <v>1133985900</v>
      </c>
      <c r="F48" s="11">
        <f t="shared" si="6"/>
        <v>15644400</v>
      </c>
      <c r="G48" s="11">
        <f t="shared" si="6"/>
        <v>1148115024.3</v>
      </c>
      <c r="H48" s="12">
        <f t="shared" si="6"/>
        <v>1133985900.3</v>
      </c>
      <c r="I48" s="12">
        <f t="shared" si="6"/>
        <v>14129124</v>
      </c>
      <c r="J48" s="12" t="e">
        <f t="shared" si="6"/>
        <v>#DIV/0!</v>
      </c>
      <c r="K48" s="12">
        <f t="shared" si="1"/>
        <v>850489425.2249999</v>
      </c>
      <c r="L48" s="12">
        <f t="shared" si="6"/>
        <v>850620400</v>
      </c>
      <c r="M48" s="12">
        <f t="shared" si="2"/>
        <v>100.01539992986572</v>
      </c>
    </row>
    <row r="49" spans="1:13" ht="0.75" customHeight="1" x14ac:dyDescent="0.25">
      <c r="A49" s="3" t="s">
        <v>107</v>
      </c>
      <c r="B49" s="13" t="s">
        <v>61</v>
      </c>
      <c r="C49" s="9" t="s">
        <v>161</v>
      </c>
      <c r="D49" s="11">
        <f>SUM(D50)</f>
        <v>0</v>
      </c>
      <c r="E49" s="11">
        <f>SUM(E50)</f>
        <v>0</v>
      </c>
      <c r="F49" s="11" t="s">
        <v>64</v>
      </c>
      <c r="G49" s="11">
        <f>SUM(G50)</f>
        <v>0</v>
      </c>
      <c r="H49" s="12">
        <f>SUM(H50)</f>
        <v>0</v>
      </c>
      <c r="I49" s="12" t="s">
        <v>64</v>
      </c>
      <c r="J49" s="12" t="e">
        <f>SUM(J50)</f>
        <v>#DIV/0!</v>
      </c>
      <c r="K49" s="12">
        <f t="shared" si="1"/>
        <v>0</v>
      </c>
      <c r="L49" s="12">
        <f>SUM(L50)</f>
        <v>0</v>
      </c>
      <c r="M49" s="12" t="e">
        <f t="shared" si="2"/>
        <v>#DIV/0!</v>
      </c>
    </row>
    <row r="50" spans="1:13" ht="39.75" hidden="1" customHeight="1" x14ac:dyDescent="0.25">
      <c r="A50" s="3" t="s">
        <v>110</v>
      </c>
      <c r="B50" s="13" t="s">
        <v>62</v>
      </c>
      <c r="C50" s="9"/>
      <c r="D50" s="11">
        <f>SUM(E50,F50)</f>
        <v>0</v>
      </c>
      <c r="E50" s="11">
        <v>0</v>
      </c>
      <c r="F50" s="11" t="s">
        <v>64</v>
      </c>
      <c r="G50" s="11">
        <f>SUM(H50,I50)</f>
        <v>0</v>
      </c>
      <c r="H50" s="12">
        <v>0</v>
      </c>
      <c r="I50" s="12" t="s">
        <v>64</v>
      </c>
      <c r="J50" s="12" t="e">
        <f>SUM(L50,M50)</f>
        <v>#DIV/0!</v>
      </c>
      <c r="K50" s="12">
        <f t="shared" si="1"/>
        <v>0</v>
      </c>
      <c r="L50" s="12">
        <v>0</v>
      </c>
      <c r="M50" s="12" t="e">
        <f t="shared" si="2"/>
        <v>#DIV/0!</v>
      </c>
    </row>
    <row r="51" spans="1:13" ht="39.75" hidden="1" customHeight="1" x14ac:dyDescent="0.25">
      <c r="A51" s="3" t="s">
        <v>117</v>
      </c>
      <c r="B51" s="13" t="s">
        <v>63</v>
      </c>
      <c r="C51" s="9" t="s">
        <v>162</v>
      </c>
      <c r="D51" s="11">
        <f>SUM(D52)</f>
        <v>0</v>
      </c>
      <c r="E51" s="11" t="s">
        <v>64</v>
      </c>
      <c r="F51" s="11">
        <f>SUM(F52)</f>
        <v>0</v>
      </c>
      <c r="G51" s="11">
        <f>SUM(G52)</f>
        <v>0</v>
      </c>
      <c r="H51" s="12" t="s">
        <v>64</v>
      </c>
      <c r="I51" s="12">
        <f>SUM(I52)</f>
        <v>0</v>
      </c>
      <c r="J51" s="12" t="e">
        <f>SUM(J52)</f>
        <v>#VALUE!</v>
      </c>
      <c r="K51" s="12" t="e">
        <f t="shared" si="1"/>
        <v>#VALUE!</v>
      </c>
      <c r="L51" s="12" t="s">
        <v>64</v>
      </c>
      <c r="M51" s="12" t="e">
        <f t="shared" si="2"/>
        <v>#VALUE!</v>
      </c>
    </row>
    <row r="52" spans="1:13" ht="39.75" hidden="1" customHeight="1" x14ac:dyDescent="0.25">
      <c r="A52" s="3" t="s">
        <v>119</v>
      </c>
      <c r="B52" s="13" t="s">
        <v>65</v>
      </c>
      <c r="C52" s="9"/>
      <c r="D52" s="11">
        <f>SUM(E52,F52)</f>
        <v>0</v>
      </c>
      <c r="E52" s="11" t="s">
        <v>64</v>
      </c>
      <c r="F52" s="11">
        <v>0</v>
      </c>
      <c r="G52" s="11">
        <f>SUM(H52,I52)</f>
        <v>0</v>
      </c>
      <c r="H52" s="12" t="s">
        <v>64</v>
      </c>
      <c r="I52" s="12">
        <v>0</v>
      </c>
      <c r="J52" s="12" t="e">
        <f>SUM(L52,M52)</f>
        <v>#VALUE!</v>
      </c>
      <c r="K52" s="12" t="e">
        <f t="shared" si="1"/>
        <v>#VALUE!</v>
      </c>
      <c r="L52" s="12" t="s">
        <v>64</v>
      </c>
      <c r="M52" s="12" t="e">
        <f t="shared" si="2"/>
        <v>#VALUE!</v>
      </c>
    </row>
    <row r="53" spans="1:13" ht="39.75" hidden="1" customHeight="1" x14ac:dyDescent="0.25">
      <c r="A53" s="3" t="s">
        <v>129</v>
      </c>
      <c r="B53" s="13" t="s">
        <v>66</v>
      </c>
      <c r="C53" s="9" t="s">
        <v>163</v>
      </c>
      <c r="D53" s="11">
        <f>SUM(D54)</f>
        <v>0</v>
      </c>
      <c r="E53" s="11">
        <f>SUM(E54)</f>
        <v>0</v>
      </c>
      <c r="F53" s="11" t="s">
        <v>64</v>
      </c>
      <c r="G53" s="11">
        <f>SUM(G54)</f>
        <v>0</v>
      </c>
      <c r="H53" s="12">
        <f>SUM(H54)</f>
        <v>0</v>
      </c>
      <c r="I53" s="12" t="s">
        <v>64</v>
      </c>
      <c r="J53" s="12" t="e">
        <f>SUM(J54)</f>
        <v>#DIV/0!</v>
      </c>
      <c r="K53" s="12">
        <f t="shared" si="1"/>
        <v>0</v>
      </c>
      <c r="L53" s="12">
        <f>SUM(L54)</f>
        <v>0</v>
      </c>
      <c r="M53" s="12" t="e">
        <f t="shared" si="2"/>
        <v>#DIV/0!</v>
      </c>
    </row>
    <row r="54" spans="1:13" ht="39.75" hidden="1" customHeight="1" x14ac:dyDescent="0.25">
      <c r="A54" s="3" t="s">
        <v>130</v>
      </c>
      <c r="B54" s="13" t="s">
        <v>67</v>
      </c>
      <c r="C54" s="9"/>
      <c r="D54" s="11">
        <f>SUM(E54,F54)</f>
        <v>0</v>
      </c>
      <c r="E54" s="11">
        <v>0</v>
      </c>
      <c r="F54" s="11" t="s">
        <v>64</v>
      </c>
      <c r="G54" s="11">
        <f>SUM(H54,I54)</f>
        <v>0</v>
      </c>
      <c r="H54" s="12">
        <v>0</v>
      </c>
      <c r="I54" s="12" t="s">
        <v>64</v>
      </c>
      <c r="J54" s="12" t="e">
        <f>SUM(L54,M54)</f>
        <v>#DIV/0!</v>
      </c>
      <c r="K54" s="12">
        <f t="shared" si="1"/>
        <v>0</v>
      </c>
      <c r="L54" s="12">
        <v>0</v>
      </c>
      <c r="M54" s="12" t="e">
        <f t="shared" si="2"/>
        <v>#DIV/0!</v>
      </c>
    </row>
    <row r="55" spans="1:13" ht="39.75" hidden="1" customHeight="1" x14ac:dyDescent="0.25">
      <c r="A55" s="3" t="s">
        <v>139</v>
      </c>
      <c r="B55" s="13" t="s">
        <v>68</v>
      </c>
      <c r="C55" s="9" t="s">
        <v>164</v>
      </c>
      <c r="D55" s="11">
        <f>SUM(D56)</f>
        <v>0</v>
      </c>
      <c r="E55" s="11" t="s">
        <v>64</v>
      </c>
      <c r="F55" s="11">
        <f>SUM(F56)</f>
        <v>0</v>
      </c>
      <c r="G55" s="11">
        <f>SUM(G56)</f>
        <v>0</v>
      </c>
      <c r="H55" s="12" t="s">
        <v>64</v>
      </c>
      <c r="I55" s="12">
        <f>SUM(I56)</f>
        <v>0</v>
      </c>
      <c r="J55" s="12" t="e">
        <f>SUM(J56)</f>
        <v>#VALUE!</v>
      </c>
      <c r="K55" s="12" t="e">
        <f t="shared" si="1"/>
        <v>#VALUE!</v>
      </c>
      <c r="L55" s="12" t="s">
        <v>64</v>
      </c>
      <c r="M55" s="12" t="e">
        <f t="shared" si="2"/>
        <v>#VALUE!</v>
      </c>
    </row>
    <row r="56" spans="1:13" ht="39.75" hidden="1" customHeight="1" x14ac:dyDescent="0.25">
      <c r="A56" s="3" t="s">
        <v>142</v>
      </c>
      <c r="B56" s="13" t="s">
        <v>69</v>
      </c>
      <c r="C56" s="9"/>
      <c r="D56" s="11">
        <f>SUM(E56,F56)</f>
        <v>0</v>
      </c>
      <c r="E56" s="11" t="s">
        <v>64</v>
      </c>
      <c r="F56" s="11">
        <v>0</v>
      </c>
      <c r="G56" s="11">
        <f>SUM(H56,I56)</f>
        <v>0</v>
      </c>
      <c r="H56" s="12" t="s">
        <v>64</v>
      </c>
      <c r="I56" s="12">
        <v>0</v>
      </c>
      <c r="J56" s="12" t="e">
        <f>SUM(L56,M56)</f>
        <v>#VALUE!</v>
      </c>
      <c r="K56" s="12" t="e">
        <f t="shared" si="1"/>
        <v>#VALUE!</v>
      </c>
      <c r="L56" s="12" t="s">
        <v>64</v>
      </c>
      <c r="M56" s="12" t="e">
        <f t="shared" si="2"/>
        <v>#VALUE!</v>
      </c>
    </row>
    <row r="57" spans="1:13" ht="50.25" customHeight="1" x14ac:dyDescent="0.25">
      <c r="A57" s="3" t="s">
        <v>51</v>
      </c>
      <c r="B57" s="13" t="s">
        <v>183</v>
      </c>
      <c r="C57" s="9" t="s">
        <v>165</v>
      </c>
      <c r="D57" s="11">
        <f>SUM(D58,D59,D62,D63)</f>
        <v>1133985900</v>
      </c>
      <c r="E57" s="11">
        <f>SUM(E58,E59,E62,E63)</f>
        <v>1133985900</v>
      </c>
      <c r="F57" s="11" t="s">
        <v>64</v>
      </c>
      <c r="G57" s="11">
        <f>SUM(G58,G59,G62,G63)</f>
        <v>1133985900.3</v>
      </c>
      <c r="H57" s="12">
        <f>SUM(H58,H59,H62,H63)</f>
        <v>1133985900.3</v>
      </c>
      <c r="I57" s="12" t="s">
        <v>64</v>
      </c>
      <c r="J57" s="12" t="e">
        <f>SUM(J58,J59,J62,J63)</f>
        <v>#DIV/0!</v>
      </c>
      <c r="K57" s="12">
        <f t="shared" si="1"/>
        <v>850489425.2249999</v>
      </c>
      <c r="L57" s="12">
        <f>SUM(L58,L59,L62,L63)</f>
        <v>850620400</v>
      </c>
      <c r="M57" s="12">
        <f t="shared" si="2"/>
        <v>100.01539992986572</v>
      </c>
    </row>
    <row r="58" spans="1:13" ht="39.950000000000003" customHeight="1" x14ac:dyDescent="0.25">
      <c r="A58" s="3" t="s">
        <v>59</v>
      </c>
      <c r="B58" s="13" t="s">
        <v>71</v>
      </c>
      <c r="C58" s="9"/>
      <c r="D58" s="11">
        <f>SUM(E58,F58)</f>
        <v>1132242800</v>
      </c>
      <c r="E58" s="11">
        <v>1132242800</v>
      </c>
      <c r="F58" s="11" t="s">
        <v>64</v>
      </c>
      <c r="G58" s="11">
        <f>SUM(H58,I58)</f>
        <v>1132242800</v>
      </c>
      <c r="H58" s="12">
        <v>1132242800</v>
      </c>
      <c r="I58" s="12" t="s">
        <v>64</v>
      </c>
      <c r="J58" s="12">
        <f>SUM(L58,M58)</f>
        <v>849182500.00003529</v>
      </c>
      <c r="K58" s="12">
        <f t="shared" si="1"/>
        <v>849182100</v>
      </c>
      <c r="L58" s="12">
        <v>849182400</v>
      </c>
      <c r="M58" s="12">
        <f t="shared" si="2"/>
        <v>100.00003532811161</v>
      </c>
    </row>
    <row r="59" spans="1:13" ht="39.75" hidden="1" customHeight="1" x14ac:dyDescent="0.25">
      <c r="A59" s="3" t="s">
        <v>190</v>
      </c>
      <c r="B59" s="13" t="s">
        <v>72</v>
      </c>
      <c r="C59" s="9"/>
      <c r="D59" s="11">
        <f>SUM(D60:D61)</f>
        <v>0</v>
      </c>
      <c r="E59" s="11">
        <f>SUM(E60:E61)</f>
        <v>0</v>
      </c>
      <c r="F59" s="11" t="s">
        <v>64</v>
      </c>
      <c r="G59" s="11">
        <f>SUM(G60:G61)</f>
        <v>0</v>
      </c>
      <c r="H59" s="12">
        <f>SUM(H60:H61)</f>
        <v>0</v>
      </c>
      <c r="I59" s="12" t="s">
        <v>64</v>
      </c>
      <c r="J59" s="12" t="e">
        <f>SUM(J60:J61)</f>
        <v>#DIV/0!</v>
      </c>
      <c r="K59" s="12">
        <f t="shared" si="1"/>
        <v>0</v>
      </c>
      <c r="L59" s="12">
        <f>SUM(L60:L61)</f>
        <v>0</v>
      </c>
      <c r="M59" s="12" t="e">
        <f t="shared" si="2"/>
        <v>#DIV/0!</v>
      </c>
    </row>
    <row r="60" spans="1:13" ht="39.75" hidden="1" customHeight="1" x14ac:dyDescent="0.25">
      <c r="A60" s="3" t="s">
        <v>191</v>
      </c>
      <c r="B60" s="13" t="s">
        <v>73</v>
      </c>
      <c r="C60" s="9"/>
      <c r="D60" s="11">
        <f>SUM(E60,F60)</f>
        <v>0</v>
      </c>
      <c r="E60" s="11">
        <v>0</v>
      </c>
      <c r="F60" s="11" t="s">
        <v>64</v>
      </c>
      <c r="G60" s="11">
        <f>SUM(H60,I60)</f>
        <v>0</v>
      </c>
      <c r="H60" s="12">
        <v>0</v>
      </c>
      <c r="I60" s="12" t="s">
        <v>64</v>
      </c>
      <c r="J60" s="12" t="e">
        <f>SUM(L60,M60)</f>
        <v>#DIV/0!</v>
      </c>
      <c r="K60" s="12">
        <f t="shared" si="1"/>
        <v>0</v>
      </c>
      <c r="L60" s="12">
        <v>0</v>
      </c>
      <c r="M60" s="12" t="e">
        <f t="shared" si="2"/>
        <v>#DIV/0!</v>
      </c>
    </row>
    <row r="61" spans="1:13" ht="39.75" hidden="1" customHeight="1" x14ac:dyDescent="0.25">
      <c r="A61" s="3" t="s">
        <v>192</v>
      </c>
      <c r="B61" s="13" t="s">
        <v>74</v>
      </c>
      <c r="C61" s="9"/>
      <c r="D61" s="11">
        <f>SUM(E61,F61)</f>
        <v>0</v>
      </c>
      <c r="E61" s="11">
        <v>0</v>
      </c>
      <c r="F61" s="11" t="s">
        <v>64</v>
      </c>
      <c r="G61" s="11">
        <f>SUM(H61,I61)</f>
        <v>0</v>
      </c>
      <c r="H61" s="12">
        <v>0</v>
      </c>
      <c r="I61" s="12" t="s">
        <v>64</v>
      </c>
      <c r="J61" s="12" t="e">
        <f>SUM(L61,M61)</f>
        <v>#DIV/0!</v>
      </c>
      <c r="K61" s="12">
        <f t="shared" si="1"/>
        <v>0</v>
      </c>
      <c r="L61" s="12">
        <v>0</v>
      </c>
      <c r="M61" s="12" t="e">
        <f t="shared" si="2"/>
        <v>#DIV/0!</v>
      </c>
    </row>
    <row r="62" spans="1:13" ht="39.950000000000003" customHeight="1" x14ac:dyDescent="0.25">
      <c r="A62" s="3" t="s">
        <v>60</v>
      </c>
      <c r="B62" s="13" t="s">
        <v>76</v>
      </c>
      <c r="C62" s="9"/>
      <c r="D62" s="11">
        <f>SUM(E62,F62)</f>
        <v>1743100</v>
      </c>
      <c r="E62" s="11">
        <v>1743100</v>
      </c>
      <c r="F62" s="11" t="s">
        <v>64</v>
      </c>
      <c r="G62" s="11">
        <f>SUM(H62,I62)</f>
        <v>1743100.3</v>
      </c>
      <c r="H62" s="12">
        <v>1743100.3</v>
      </c>
      <c r="I62" s="12" t="s">
        <v>64</v>
      </c>
      <c r="J62" s="12">
        <f>SUM(L62,M62)</f>
        <v>1438109.9955827747</v>
      </c>
      <c r="K62" s="12">
        <f t="shared" si="1"/>
        <v>1307325.2250000001</v>
      </c>
      <c r="L62" s="12">
        <v>1438000</v>
      </c>
      <c r="M62" s="12">
        <f t="shared" si="2"/>
        <v>109.99558277474527</v>
      </c>
    </row>
    <row r="63" spans="1:13" ht="0.75" customHeight="1" x14ac:dyDescent="0.25">
      <c r="A63" s="3" t="s">
        <v>193</v>
      </c>
      <c r="B63" s="13" t="s">
        <v>77</v>
      </c>
      <c r="C63" s="9"/>
      <c r="D63" s="11">
        <f>SUM(E63,F63)</f>
        <v>0</v>
      </c>
      <c r="E63" s="11">
        <v>0</v>
      </c>
      <c r="F63" s="11" t="s">
        <v>64</v>
      </c>
      <c r="G63" s="11">
        <f>SUM(H63,I63)</f>
        <v>0</v>
      </c>
      <c r="H63" s="12">
        <v>0</v>
      </c>
      <c r="I63" s="12" t="s">
        <v>64</v>
      </c>
      <c r="J63" s="12" t="e">
        <f>SUM(L63,M63)</f>
        <v>#DIV/0!</v>
      </c>
      <c r="K63" s="12">
        <f t="shared" si="1"/>
        <v>0</v>
      </c>
      <c r="L63" s="12">
        <v>0</v>
      </c>
      <c r="M63" s="12" t="e">
        <f t="shared" si="2"/>
        <v>#DIV/0!</v>
      </c>
    </row>
    <row r="64" spans="1:13" ht="39.75" hidden="1" customHeight="1" x14ac:dyDescent="0.25">
      <c r="A64" s="3" t="s">
        <v>194</v>
      </c>
      <c r="B64" s="13" t="s">
        <v>78</v>
      </c>
      <c r="C64" s="9" t="s">
        <v>166</v>
      </c>
      <c r="D64" s="11">
        <f>SUM(D65,D66)</f>
        <v>15644400</v>
      </c>
      <c r="E64" s="11" t="s">
        <v>64</v>
      </c>
      <c r="F64" s="11">
        <f>SUM(F65,F66)</f>
        <v>15644400</v>
      </c>
      <c r="G64" s="11">
        <f>SUM(G65,G66)</f>
        <v>14129124</v>
      </c>
      <c r="H64" s="12" t="s">
        <v>64</v>
      </c>
      <c r="I64" s="12">
        <f>SUM(I65,I66)</f>
        <v>14129124</v>
      </c>
      <c r="J64" s="12" t="e">
        <f>SUM(J65,J66)</f>
        <v>#VALUE!</v>
      </c>
      <c r="K64" s="12" t="e">
        <f t="shared" si="1"/>
        <v>#VALUE!</v>
      </c>
      <c r="L64" s="12" t="s">
        <v>64</v>
      </c>
      <c r="M64" s="12" t="e">
        <f t="shared" si="2"/>
        <v>#VALUE!</v>
      </c>
    </row>
    <row r="65" spans="1:13" ht="39.75" hidden="1" customHeight="1" x14ac:dyDescent="0.25">
      <c r="A65" s="3" t="s">
        <v>195</v>
      </c>
      <c r="B65" s="13" t="s">
        <v>79</v>
      </c>
      <c r="C65" s="9"/>
      <c r="D65" s="11">
        <f>SUM(E65,F65)</f>
        <v>15644400</v>
      </c>
      <c r="E65" s="11" t="s">
        <v>64</v>
      </c>
      <c r="F65" s="11">
        <v>15644400</v>
      </c>
      <c r="G65" s="11">
        <f>SUM(H65,I65)</f>
        <v>14129124</v>
      </c>
      <c r="H65" s="12" t="s">
        <v>64</v>
      </c>
      <c r="I65" s="12">
        <v>14129124</v>
      </c>
      <c r="J65" s="12" t="e">
        <f>SUM(L65,M65)</f>
        <v>#VALUE!</v>
      </c>
      <c r="K65" s="12" t="e">
        <f t="shared" si="1"/>
        <v>#VALUE!</v>
      </c>
      <c r="L65" s="12" t="s">
        <v>64</v>
      </c>
      <c r="M65" s="12" t="e">
        <f t="shared" si="2"/>
        <v>#VALUE!</v>
      </c>
    </row>
    <row r="66" spans="1:13" ht="39.75" hidden="1" customHeight="1" x14ac:dyDescent="0.25">
      <c r="A66" s="3" t="s">
        <v>196</v>
      </c>
      <c r="B66" s="13" t="s">
        <v>80</v>
      </c>
      <c r="C66" s="9"/>
      <c r="D66" s="11">
        <f>SUM(E66,F66)</f>
        <v>0</v>
      </c>
      <c r="E66" s="11" t="s">
        <v>64</v>
      </c>
      <c r="F66" s="11">
        <v>0</v>
      </c>
      <c r="G66" s="11">
        <f>SUM(H66,I66)</f>
        <v>0</v>
      </c>
      <c r="H66" s="12" t="s">
        <v>64</v>
      </c>
      <c r="I66" s="12">
        <v>0</v>
      </c>
      <c r="J66" s="12" t="e">
        <f>SUM(L66,M66)</f>
        <v>#VALUE!</v>
      </c>
      <c r="K66" s="12" t="e">
        <f t="shared" si="1"/>
        <v>#VALUE!</v>
      </c>
      <c r="L66" s="12" t="s">
        <v>64</v>
      </c>
      <c r="M66" s="12" t="e">
        <f t="shared" si="2"/>
        <v>#VALUE!</v>
      </c>
    </row>
    <row r="67" spans="1:13" ht="39.75" customHeight="1" x14ac:dyDescent="0.25">
      <c r="A67" s="3" t="s">
        <v>70</v>
      </c>
      <c r="B67" s="13" t="s">
        <v>181</v>
      </c>
      <c r="C67" s="9" t="s">
        <v>167</v>
      </c>
      <c r="D67" s="11">
        <f t="shared" ref="D67:L67" si="7">SUM(D68,D70,D72,D77,D81,D105,D108,D111,D114)</f>
        <v>160049000</v>
      </c>
      <c r="E67" s="11">
        <f t="shared" si="7"/>
        <v>160049000</v>
      </c>
      <c r="F67" s="11">
        <f t="shared" si="7"/>
        <v>0</v>
      </c>
      <c r="G67" s="11">
        <f t="shared" si="7"/>
        <v>172049000</v>
      </c>
      <c r="H67" s="12">
        <f t="shared" si="7"/>
        <v>172049000</v>
      </c>
      <c r="I67" s="12">
        <f t="shared" si="7"/>
        <v>0</v>
      </c>
      <c r="J67" s="12" t="e">
        <f t="shared" si="7"/>
        <v>#VALUE!</v>
      </c>
      <c r="K67" s="12">
        <f t="shared" si="1"/>
        <v>129036750</v>
      </c>
      <c r="L67" s="12">
        <f t="shared" si="7"/>
        <v>88975780.399999991</v>
      </c>
      <c r="M67" s="12">
        <f t="shared" si="2"/>
        <v>68.953829354815582</v>
      </c>
    </row>
    <row r="68" spans="1:13" ht="0.75" customHeight="1" x14ac:dyDescent="0.25">
      <c r="A68" s="3" t="s">
        <v>197</v>
      </c>
      <c r="B68" s="13" t="s">
        <v>82</v>
      </c>
      <c r="C68" s="9" t="s">
        <v>168</v>
      </c>
      <c r="D68" s="11">
        <f>SUM(D69)</f>
        <v>0</v>
      </c>
      <c r="E68" s="11" t="s">
        <v>64</v>
      </c>
      <c r="F68" s="11">
        <f>SUM(F69)</f>
        <v>0</v>
      </c>
      <c r="G68" s="11">
        <f>SUM(G69)</f>
        <v>0</v>
      </c>
      <c r="H68" s="12" t="s">
        <v>64</v>
      </c>
      <c r="I68" s="12">
        <f>SUM(I69)</f>
        <v>0</v>
      </c>
      <c r="J68" s="12" t="e">
        <f>SUM(J69)</f>
        <v>#VALUE!</v>
      </c>
      <c r="K68" s="12" t="e">
        <f t="shared" si="1"/>
        <v>#VALUE!</v>
      </c>
      <c r="L68" s="12" t="s">
        <v>64</v>
      </c>
      <c r="M68" s="12" t="e">
        <f t="shared" si="2"/>
        <v>#VALUE!</v>
      </c>
    </row>
    <row r="69" spans="1:13" ht="39.75" hidden="1" customHeight="1" x14ac:dyDescent="0.25">
      <c r="A69" s="3" t="s">
        <v>198</v>
      </c>
      <c r="B69" s="13" t="s">
        <v>83</v>
      </c>
      <c r="C69" s="9"/>
      <c r="D69" s="11">
        <f>SUM(E69,F69)</f>
        <v>0</v>
      </c>
      <c r="E69" s="11" t="s">
        <v>64</v>
      </c>
      <c r="F69" s="11">
        <v>0</v>
      </c>
      <c r="G69" s="11">
        <f>SUM(H69,I69)</f>
        <v>0</v>
      </c>
      <c r="H69" s="12" t="s">
        <v>64</v>
      </c>
      <c r="I69" s="12">
        <v>0</v>
      </c>
      <c r="J69" s="12" t="e">
        <f>SUM(L69,M69)</f>
        <v>#VALUE!</v>
      </c>
      <c r="K69" s="12" t="e">
        <f t="shared" si="1"/>
        <v>#VALUE!</v>
      </c>
      <c r="L69" s="12" t="s">
        <v>64</v>
      </c>
      <c r="M69" s="12" t="e">
        <f t="shared" si="2"/>
        <v>#VALUE!</v>
      </c>
    </row>
    <row r="70" spans="1:13" ht="39.75" hidden="1" customHeight="1" x14ac:dyDescent="0.25">
      <c r="A70" s="3" t="s">
        <v>199</v>
      </c>
      <c r="B70" s="13" t="s">
        <v>84</v>
      </c>
      <c r="C70" s="9" t="s">
        <v>169</v>
      </c>
      <c r="D70" s="11">
        <f>SUM(D71)</f>
        <v>0</v>
      </c>
      <c r="E70" s="11">
        <f>SUM(E71)</f>
        <v>0</v>
      </c>
      <c r="F70" s="11" t="s">
        <v>64</v>
      </c>
      <c r="G70" s="11">
        <f>SUM(G71)</f>
        <v>0</v>
      </c>
      <c r="H70" s="12">
        <f>SUM(H71)</f>
        <v>0</v>
      </c>
      <c r="I70" s="12" t="s">
        <v>64</v>
      </c>
      <c r="J70" s="12" t="e">
        <f>SUM(J71)</f>
        <v>#DIV/0!</v>
      </c>
      <c r="K70" s="12">
        <f t="shared" si="1"/>
        <v>0</v>
      </c>
      <c r="L70" s="12">
        <f>SUM(L71)</f>
        <v>0</v>
      </c>
      <c r="M70" s="12" t="e">
        <f t="shared" si="2"/>
        <v>#DIV/0!</v>
      </c>
    </row>
    <row r="71" spans="1:13" ht="39.75" hidden="1" customHeight="1" x14ac:dyDescent="0.25">
      <c r="A71" s="3" t="s">
        <v>200</v>
      </c>
      <c r="B71" s="13" t="s">
        <v>85</v>
      </c>
      <c r="C71" s="9"/>
      <c r="D71" s="11">
        <f>SUM(E71,F71)</f>
        <v>0</v>
      </c>
      <c r="E71" s="11">
        <v>0</v>
      </c>
      <c r="F71" s="11" t="s">
        <v>64</v>
      </c>
      <c r="G71" s="11">
        <f>SUM(H71,I71)</f>
        <v>0</v>
      </c>
      <c r="H71" s="12">
        <v>0</v>
      </c>
      <c r="I71" s="12" t="s">
        <v>64</v>
      </c>
      <c r="J71" s="12" t="e">
        <f>SUM(L71,M71)</f>
        <v>#DIV/0!</v>
      </c>
      <c r="K71" s="12">
        <f t="shared" si="1"/>
        <v>0</v>
      </c>
      <c r="L71" s="12">
        <v>0</v>
      </c>
      <c r="M71" s="12" t="e">
        <f t="shared" si="2"/>
        <v>#DIV/0!</v>
      </c>
    </row>
    <row r="72" spans="1:13" ht="39.950000000000003" customHeight="1" x14ac:dyDescent="0.25">
      <c r="A72" s="3" t="s">
        <v>75</v>
      </c>
      <c r="B72" s="13" t="s">
        <v>87</v>
      </c>
      <c r="C72" s="9" t="s">
        <v>170</v>
      </c>
      <c r="D72" s="11">
        <f>SUM(D73:D76)</f>
        <v>36616000</v>
      </c>
      <c r="E72" s="11">
        <f>SUM(E73:E76)</f>
        <v>36616000</v>
      </c>
      <c r="F72" s="11" t="s">
        <v>64</v>
      </c>
      <c r="G72" s="11">
        <f>SUM(G73:G76)</f>
        <v>36616000</v>
      </c>
      <c r="H72" s="12">
        <f>SUM(H73:H76)</f>
        <v>36616000</v>
      </c>
      <c r="I72" s="12" t="s">
        <v>64</v>
      </c>
      <c r="J72" s="12" t="e">
        <f>SUM(J73:J76)</f>
        <v>#DIV/0!</v>
      </c>
      <c r="K72" s="12">
        <f t="shared" si="1"/>
        <v>27462000</v>
      </c>
      <c r="L72" s="12">
        <f>SUM(L73:L76)</f>
        <v>18827334.599999998</v>
      </c>
      <c r="M72" s="12">
        <f t="shared" si="2"/>
        <v>68.557769281188541</v>
      </c>
    </row>
    <row r="73" spans="1:13" ht="39.950000000000003" customHeight="1" x14ac:dyDescent="0.25">
      <c r="A73" s="3" t="s">
        <v>81</v>
      </c>
      <c r="B73" s="13" t="s">
        <v>89</v>
      </c>
      <c r="C73" s="9"/>
      <c r="D73" s="11">
        <f>SUM(E73,F73)</f>
        <v>33248000</v>
      </c>
      <c r="E73" s="11">
        <v>33248000</v>
      </c>
      <c r="F73" s="11" t="s">
        <v>64</v>
      </c>
      <c r="G73" s="11">
        <f>SUM(H73,I73)</f>
        <v>33248000</v>
      </c>
      <c r="H73" s="12">
        <v>33248000</v>
      </c>
      <c r="I73" s="12" t="s">
        <v>64</v>
      </c>
      <c r="J73" s="12">
        <f>SUM(L73,M73)</f>
        <v>17307607.607836861</v>
      </c>
      <c r="K73" s="12">
        <f t="shared" si="1"/>
        <v>24936000</v>
      </c>
      <c r="L73" s="12">
        <v>17307538.199999999</v>
      </c>
      <c r="M73" s="12">
        <f t="shared" si="2"/>
        <v>69.40783686236766</v>
      </c>
    </row>
    <row r="74" spans="1:13" ht="39.75" hidden="1" customHeight="1" x14ac:dyDescent="0.25">
      <c r="A74" s="3" t="s">
        <v>201</v>
      </c>
      <c r="B74" s="13" t="s">
        <v>90</v>
      </c>
      <c r="C74" s="9"/>
      <c r="D74" s="11">
        <f>SUM(E74,F74)</f>
        <v>0</v>
      </c>
      <c r="E74" s="11">
        <v>0</v>
      </c>
      <c r="F74" s="11" t="s">
        <v>64</v>
      </c>
      <c r="G74" s="11">
        <f>SUM(H74,I74)</f>
        <v>0</v>
      </c>
      <c r="H74" s="12">
        <v>0</v>
      </c>
      <c r="I74" s="12" t="s">
        <v>64</v>
      </c>
      <c r="J74" s="12" t="e">
        <f>SUM(L74,M74)</f>
        <v>#DIV/0!</v>
      </c>
      <c r="K74" s="12">
        <f t="shared" si="1"/>
        <v>0</v>
      </c>
      <c r="L74" s="12">
        <v>0</v>
      </c>
      <c r="M74" s="12" t="e">
        <f t="shared" si="2"/>
        <v>#DIV/0!</v>
      </c>
    </row>
    <row r="75" spans="1:13" ht="39.75" hidden="1" customHeight="1" x14ac:dyDescent="0.25">
      <c r="A75" s="3" t="s">
        <v>202</v>
      </c>
      <c r="B75" s="13" t="s">
        <v>91</v>
      </c>
      <c r="C75" s="9"/>
      <c r="D75" s="11">
        <f>SUM(E75,F75)</f>
        <v>0</v>
      </c>
      <c r="E75" s="11">
        <v>0</v>
      </c>
      <c r="F75" s="11" t="s">
        <v>64</v>
      </c>
      <c r="G75" s="11">
        <f>SUM(H75,I75)</f>
        <v>0</v>
      </c>
      <c r="H75" s="12">
        <v>0</v>
      </c>
      <c r="I75" s="12" t="s">
        <v>64</v>
      </c>
      <c r="J75" s="12" t="e">
        <f>SUM(L75,M75)</f>
        <v>#DIV/0!</v>
      </c>
      <c r="K75" s="12">
        <f t="shared" si="1"/>
        <v>0</v>
      </c>
      <c r="L75" s="12">
        <v>0</v>
      </c>
      <c r="M75" s="12" t="e">
        <f t="shared" si="2"/>
        <v>#DIV/0!</v>
      </c>
    </row>
    <row r="76" spans="1:13" ht="39.950000000000003" customHeight="1" x14ac:dyDescent="0.25">
      <c r="A76" s="3" t="s">
        <v>86</v>
      </c>
      <c r="B76" s="13" t="s">
        <v>93</v>
      </c>
      <c r="C76" s="9"/>
      <c r="D76" s="11">
        <f>SUM(E76,F76)</f>
        <v>3368000</v>
      </c>
      <c r="E76" s="11">
        <v>3368000</v>
      </c>
      <c r="F76" s="11" t="s">
        <v>64</v>
      </c>
      <c r="G76" s="11">
        <f>SUM(H76,I76)</f>
        <v>3368000</v>
      </c>
      <c r="H76" s="12">
        <v>3368000</v>
      </c>
      <c r="I76" s="12" t="s">
        <v>64</v>
      </c>
      <c r="J76" s="12">
        <f>SUM(L76,M76)</f>
        <v>1519856.566128266</v>
      </c>
      <c r="K76" s="12">
        <f t="shared" ref="K76:K117" si="8">H76*3/4</f>
        <v>2526000</v>
      </c>
      <c r="L76" s="12">
        <v>1519796.4</v>
      </c>
      <c r="M76" s="12">
        <f t="shared" ref="M76:M117" si="9">L76*100/K76</f>
        <v>60.166128266033255</v>
      </c>
    </row>
    <row r="77" spans="1:13" ht="55.5" customHeight="1" x14ac:dyDescent="0.25">
      <c r="A77" s="3" t="s">
        <v>88</v>
      </c>
      <c r="B77" s="13" t="s">
        <v>95</v>
      </c>
      <c r="C77" s="9" t="s">
        <v>171</v>
      </c>
      <c r="D77" s="11">
        <f>SUM(D78,D79,D80)</f>
        <v>5998000</v>
      </c>
      <c r="E77" s="11">
        <f>SUM(E78,E79,E80)</f>
        <v>5998000</v>
      </c>
      <c r="F77" s="11" t="s">
        <v>64</v>
      </c>
      <c r="G77" s="11">
        <f>SUM(G78,G79,G80)</f>
        <v>5998000</v>
      </c>
      <c r="H77" s="12">
        <f>SUM(H78,H79,H80)</f>
        <v>5998000</v>
      </c>
      <c r="I77" s="12" t="s">
        <v>64</v>
      </c>
      <c r="J77" s="12" t="e">
        <f>SUM(J78,J79,J80)</f>
        <v>#DIV/0!</v>
      </c>
      <c r="K77" s="12">
        <f t="shared" si="8"/>
        <v>4498500</v>
      </c>
      <c r="L77" s="12">
        <f>SUM(L78,L79,L80)</f>
        <v>3634230</v>
      </c>
      <c r="M77" s="12">
        <f t="shared" si="9"/>
        <v>80.787595865288424</v>
      </c>
    </row>
    <row r="78" spans="1:13" ht="0.75" customHeight="1" x14ac:dyDescent="0.25">
      <c r="A78" s="3" t="s">
        <v>203</v>
      </c>
      <c r="B78" s="13" t="s">
        <v>96</v>
      </c>
      <c r="C78" s="9"/>
      <c r="D78" s="11">
        <f>SUM(E78,F78)</f>
        <v>0</v>
      </c>
      <c r="E78" s="11">
        <v>0</v>
      </c>
      <c r="F78" s="11" t="s">
        <v>64</v>
      </c>
      <c r="G78" s="11">
        <f>SUM(H78,I78)</f>
        <v>0</v>
      </c>
      <c r="H78" s="12">
        <v>0</v>
      </c>
      <c r="I78" s="12" t="s">
        <v>64</v>
      </c>
      <c r="J78" s="12" t="e">
        <f>SUM(L78,M78)</f>
        <v>#DIV/0!</v>
      </c>
      <c r="K78" s="12">
        <f t="shared" si="8"/>
        <v>0</v>
      </c>
      <c r="L78" s="12">
        <v>0</v>
      </c>
      <c r="M78" s="12" t="e">
        <f t="shared" si="9"/>
        <v>#DIV/0!</v>
      </c>
    </row>
    <row r="79" spans="1:13" ht="75.75" customHeight="1" x14ac:dyDescent="0.25">
      <c r="A79" s="3" t="s">
        <v>92</v>
      </c>
      <c r="B79" s="13" t="s">
        <v>98</v>
      </c>
      <c r="C79" s="9"/>
      <c r="D79" s="11">
        <f>SUM(E79,F79)</f>
        <v>3998000</v>
      </c>
      <c r="E79" s="11">
        <v>3998000</v>
      </c>
      <c r="F79" s="11" t="s">
        <v>64</v>
      </c>
      <c r="G79" s="11">
        <f>SUM(H79,I79)</f>
        <v>3998000</v>
      </c>
      <c r="H79" s="12">
        <v>3998000</v>
      </c>
      <c r="I79" s="12" t="s">
        <v>64</v>
      </c>
      <c r="J79" s="12">
        <f>SUM(L79,M79)</f>
        <v>1599253.3333333333</v>
      </c>
      <c r="K79" s="12">
        <f t="shared" si="8"/>
        <v>2998500</v>
      </c>
      <c r="L79" s="12">
        <v>1599200</v>
      </c>
      <c r="M79" s="12">
        <f t="shared" si="9"/>
        <v>53.333333333333336</v>
      </c>
    </row>
    <row r="80" spans="1:13" ht="80.25" customHeight="1" x14ac:dyDescent="0.25">
      <c r="A80" s="3" t="s">
        <v>94</v>
      </c>
      <c r="B80" s="13" t="s">
        <v>100</v>
      </c>
      <c r="C80" s="9"/>
      <c r="D80" s="11">
        <f>SUM(E80,F80)</f>
        <v>2000000</v>
      </c>
      <c r="E80" s="11">
        <v>2000000</v>
      </c>
      <c r="F80" s="11" t="s">
        <v>64</v>
      </c>
      <c r="G80" s="11">
        <f>SUM(H80,I80)</f>
        <v>2000000</v>
      </c>
      <c r="H80" s="12">
        <v>2000000</v>
      </c>
      <c r="I80" s="12" t="s">
        <v>64</v>
      </c>
      <c r="J80" s="12">
        <f>SUM(L80,M80)</f>
        <v>2035165.6686666666</v>
      </c>
      <c r="K80" s="12">
        <f t="shared" si="8"/>
        <v>1500000</v>
      </c>
      <c r="L80" s="12">
        <v>2035030</v>
      </c>
      <c r="M80" s="12">
        <f t="shared" si="9"/>
        <v>135.66866666666667</v>
      </c>
    </row>
    <row r="81" spans="1:13" ht="39.950000000000003" customHeight="1" x14ac:dyDescent="0.25">
      <c r="A81" s="3" t="s">
        <v>97</v>
      </c>
      <c r="B81" s="13" t="s">
        <v>180</v>
      </c>
      <c r="C81" s="9" t="s">
        <v>172</v>
      </c>
      <c r="D81" s="11">
        <f>SUM(D82,D103,D104)</f>
        <v>114935000</v>
      </c>
      <c r="E81" s="11">
        <f>SUM(E82,E103,E104)</f>
        <v>114935000</v>
      </c>
      <c r="F81" s="11" t="s">
        <v>64</v>
      </c>
      <c r="G81" s="11">
        <f>SUM(G82,G103,G104)</f>
        <v>115035000</v>
      </c>
      <c r="H81" s="12">
        <f>SUM(H82,H103,H104)</f>
        <v>115035000</v>
      </c>
      <c r="I81" s="12" t="s">
        <v>64</v>
      </c>
      <c r="J81" s="12" t="e">
        <f>SUM(J82,J103,J104)</f>
        <v>#DIV/0!</v>
      </c>
      <c r="K81" s="12">
        <f t="shared" si="8"/>
        <v>86276250</v>
      </c>
      <c r="L81" s="12">
        <f>SUM(L82,L103,L104)</f>
        <v>58056106.5</v>
      </c>
      <c r="M81" s="12">
        <f t="shared" si="9"/>
        <v>67.290947972356236</v>
      </c>
    </row>
    <row r="82" spans="1:13" ht="39" customHeight="1" x14ac:dyDescent="0.25">
      <c r="A82" s="3" t="s">
        <v>99</v>
      </c>
      <c r="B82" s="13" t="s">
        <v>179</v>
      </c>
      <c r="C82" s="9"/>
      <c r="D82" s="11">
        <f>SUM(D83:D102)</f>
        <v>114935000</v>
      </c>
      <c r="E82" s="11">
        <f>SUM(E83:E102)</f>
        <v>114935000</v>
      </c>
      <c r="F82" s="11" t="s">
        <v>64</v>
      </c>
      <c r="G82" s="11">
        <f>SUM(G83:G102)</f>
        <v>115035000</v>
      </c>
      <c r="H82" s="12">
        <f>SUM(H83:H102)</f>
        <v>115035000</v>
      </c>
      <c r="I82" s="12" t="s">
        <v>64</v>
      </c>
      <c r="J82" s="12" t="e">
        <f>SUM(J83:J102)</f>
        <v>#DIV/0!</v>
      </c>
      <c r="K82" s="12">
        <f t="shared" si="8"/>
        <v>86276250</v>
      </c>
      <c r="L82" s="12">
        <f>SUM(L83:L102)</f>
        <v>58056106.5</v>
      </c>
      <c r="M82" s="12">
        <f t="shared" si="9"/>
        <v>67.290947972356236</v>
      </c>
    </row>
    <row r="83" spans="1:13" ht="39.75" hidden="1" customHeight="1" x14ac:dyDescent="0.25">
      <c r="A83" s="3" t="s">
        <v>204</v>
      </c>
      <c r="B83" s="13" t="s">
        <v>103</v>
      </c>
      <c r="C83" s="9"/>
      <c r="D83" s="11">
        <f t="shared" ref="D83:D104" si="10">SUM(E83,F83)</f>
        <v>0</v>
      </c>
      <c r="E83" s="11">
        <v>0</v>
      </c>
      <c r="F83" s="11" t="s">
        <v>64</v>
      </c>
      <c r="G83" s="11">
        <f t="shared" ref="G83:G104" si="11">SUM(H83,I83)</f>
        <v>0</v>
      </c>
      <c r="H83" s="12">
        <v>0</v>
      </c>
      <c r="I83" s="12" t="s">
        <v>64</v>
      </c>
      <c r="J83" s="12" t="e">
        <f t="shared" ref="J83:J104" si="12">SUM(L83,M83)</f>
        <v>#DIV/0!</v>
      </c>
      <c r="K83" s="12">
        <f t="shared" si="8"/>
        <v>0</v>
      </c>
      <c r="L83" s="12">
        <v>0</v>
      </c>
      <c r="M83" s="12" t="e">
        <f t="shared" si="9"/>
        <v>#DIV/0!</v>
      </c>
    </row>
    <row r="84" spans="1:13" ht="39.75" hidden="1" customHeight="1" x14ac:dyDescent="0.25">
      <c r="A84" s="3" t="s">
        <v>205</v>
      </c>
      <c r="B84" s="13" t="s">
        <v>104</v>
      </c>
      <c r="C84" s="9"/>
      <c r="D84" s="11">
        <f t="shared" si="10"/>
        <v>0</v>
      </c>
      <c r="E84" s="11">
        <v>0</v>
      </c>
      <c r="F84" s="11" t="s">
        <v>64</v>
      </c>
      <c r="G84" s="11">
        <f t="shared" si="11"/>
        <v>0</v>
      </c>
      <c r="H84" s="12">
        <v>0</v>
      </c>
      <c r="I84" s="12" t="s">
        <v>64</v>
      </c>
      <c r="J84" s="12" t="e">
        <f t="shared" si="12"/>
        <v>#DIV/0!</v>
      </c>
      <c r="K84" s="12">
        <f t="shared" si="8"/>
        <v>0</v>
      </c>
      <c r="L84" s="12">
        <v>0</v>
      </c>
      <c r="M84" s="12" t="e">
        <f t="shared" si="9"/>
        <v>#DIV/0!</v>
      </c>
    </row>
    <row r="85" spans="1:13" ht="39.75" hidden="1" customHeight="1" x14ac:dyDescent="0.25">
      <c r="A85" s="3" t="s">
        <v>206</v>
      </c>
      <c r="B85" s="13" t="s">
        <v>105</v>
      </c>
      <c r="C85" s="9"/>
      <c r="D85" s="11">
        <f t="shared" si="10"/>
        <v>0</v>
      </c>
      <c r="E85" s="11">
        <v>0</v>
      </c>
      <c r="F85" s="11" t="s">
        <v>64</v>
      </c>
      <c r="G85" s="11">
        <f t="shared" si="11"/>
        <v>0</v>
      </c>
      <c r="H85" s="12">
        <v>0</v>
      </c>
      <c r="I85" s="12" t="s">
        <v>64</v>
      </c>
      <c r="J85" s="12" t="e">
        <f t="shared" si="12"/>
        <v>#DIV/0!</v>
      </c>
      <c r="K85" s="12">
        <f t="shared" si="8"/>
        <v>0</v>
      </c>
      <c r="L85" s="12">
        <v>0</v>
      </c>
      <c r="M85" s="12" t="e">
        <f t="shared" si="9"/>
        <v>#DIV/0!</v>
      </c>
    </row>
    <row r="86" spans="1:13" ht="39.75" hidden="1" customHeight="1" x14ac:dyDescent="0.25">
      <c r="A86" s="3" t="s">
        <v>207</v>
      </c>
      <c r="B86" s="13" t="s">
        <v>106</v>
      </c>
      <c r="C86" s="9"/>
      <c r="D86" s="11">
        <f t="shared" si="10"/>
        <v>0</v>
      </c>
      <c r="E86" s="11">
        <v>0</v>
      </c>
      <c r="F86" s="11" t="s">
        <v>64</v>
      </c>
      <c r="G86" s="11">
        <f t="shared" si="11"/>
        <v>0</v>
      </c>
      <c r="H86" s="12">
        <v>0</v>
      </c>
      <c r="I86" s="12" t="s">
        <v>64</v>
      </c>
      <c r="J86" s="12" t="e">
        <f t="shared" si="12"/>
        <v>#DIV/0!</v>
      </c>
      <c r="K86" s="12">
        <f t="shared" si="8"/>
        <v>0</v>
      </c>
      <c r="L86" s="12">
        <v>0</v>
      </c>
      <c r="M86" s="12" t="e">
        <f t="shared" si="9"/>
        <v>#DIV/0!</v>
      </c>
    </row>
    <row r="87" spans="1:13" ht="39" customHeight="1" x14ac:dyDescent="0.25">
      <c r="A87" s="3" t="s">
        <v>101</v>
      </c>
      <c r="B87" s="13" t="s">
        <v>108</v>
      </c>
      <c r="C87" s="9"/>
      <c r="D87" s="11">
        <f t="shared" si="10"/>
        <v>981000</v>
      </c>
      <c r="E87" s="11">
        <v>981000</v>
      </c>
      <c r="F87" s="11" t="s">
        <v>64</v>
      </c>
      <c r="G87" s="11">
        <f t="shared" si="11"/>
        <v>1081000</v>
      </c>
      <c r="H87" s="12">
        <v>1081000</v>
      </c>
      <c r="I87" s="12" t="s">
        <v>64</v>
      </c>
      <c r="J87" s="12">
        <f t="shared" si="12"/>
        <v>532865.7169287696</v>
      </c>
      <c r="K87" s="12">
        <f t="shared" si="8"/>
        <v>810750</v>
      </c>
      <c r="L87" s="12">
        <v>532800</v>
      </c>
      <c r="M87" s="12">
        <f t="shared" si="9"/>
        <v>65.716928769657727</v>
      </c>
    </row>
    <row r="88" spans="1:13" ht="39.75" hidden="1" customHeight="1" x14ac:dyDescent="0.25">
      <c r="A88" s="3" t="s">
        <v>208</v>
      </c>
      <c r="B88" s="13" t="s">
        <v>109</v>
      </c>
      <c r="C88" s="9"/>
      <c r="D88" s="11">
        <f t="shared" si="10"/>
        <v>0</v>
      </c>
      <c r="E88" s="11">
        <v>0</v>
      </c>
      <c r="F88" s="11" t="s">
        <v>64</v>
      </c>
      <c r="G88" s="11">
        <f t="shared" si="11"/>
        <v>0</v>
      </c>
      <c r="H88" s="12">
        <v>0</v>
      </c>
      <c r="I88" s="12" t="s">
        <v>64</v>
      </c>
      <c r="J88" s="12" t="e">
        <f t="shared" si="12"/>
        <v>#DIV/0!</v>
      </c>
      <c r="K88" s="12">
        <f t="shared" si="8"/>
        <v>0</v>
      </c>
      <c r="L88" s="12">
        <v>0</v>
      </c>
      <c r="M88" s="12" t="e">
        <f t="shared" si="9"/>
        <v>#DIV/0!</v>
      </c>
    </row>
    <row r="89" spans="1:13" ht="39.950000000000003" customHeight="1" x14ac:dyDescent="0.25">
      <c r="A89" s="3" t="s">
        <v>102</v>
      </c>
      <c r="B89" s="13" t="s">
        <v>111</v>
      </c>
      <c r="C89" s="9"/>
      <c r="D89" s="11">
        <f t="shared" si="10"/>
        <v>55226000</v>
      </c>
      <c r="E89" s="11">
        <v>55226000</v>
      </c>
      <c r="F89" s="11" t="s">
        <v>64</v>
      </c>
      <c r="G89" s="11">
        <f t="shared" si="11"/>
        <v>55226000</v>
      </c>
      <c r="H89" s="12">
        <v>55226000</v>
      </c>
      <c r="I89" s="12" t="s">
        <v>64</v>
      </c>
      <c r="J89" s="12">
        <f t="shared" si="12"/>
        <v>17969667.584454663</v>
      </c>
      <c r="K89" s="12">
        <f t="shared" si="8"/>
        <v>41419500</v>
      </c>
      <c r="L89" s="12">
        <v>17969624.199999999</v>
      </c>
      <c r="M89" s="12">
        <f t="shared" si="9"/>
        <v>43.384454665073214</v>
      </c>
    </row>
    <row r="90" spans="1:13" ht="39.75" hidden="1" customHeight="1" x14ac:dyDescent="0.25">
      <c r="A90" s="3" t="s">
        <v>209</v>
      </c>
      <c r="B90" s="13" t="s">
        <v>112</v>
      </c>
      <c r="C90" s="9"/>
      <c r="D90" s="11">
        <f t="shared" si="10"/>
        <v>0</v>
      </c>
      <c r="E90" s="11">
        <v>0</v>
      </c>
      <c r="F90" s="11" t="s">
        <v>64</v>
      </c>
      <c r="G90" s="11">
        <f t="shared" si="11"/>
        <v>0</v>
      </c>
      <c r="H90" s="12">
        <v>0</v>
      </c>
      <c r="I90" s="12" t="s">
        <v>64</v>
      </c>
      <c r="J90" s="12" t="e">
        <f t="shared" si="12"/>
        <v>#DIV/0!</v>
      </c>
      <c r="K90" s="12">
        <f t="shared" si="8"/>
        <v>0</v>
      </c>
      <c r="L90" s="12">
        <v>0</v>
      </c>
      <c r="M90" s="12" t="e">
        <f t="shared" si="9"/>
        <v>#DIV/0!</v>
      </c>
    </row>
    <row r="91" spans="1:13" ht="39.75" hidden="1" customHeight="1" x14ac:dyDescent="0.25">
      <c r="A91" s="3" t="s">
        <v>210</v>
      </c>
      <c r="B91" s="13" t="s">
        <v>113</v>
      </c>
      <c r="C91" s="9"/>
      <c r="D91" s="11">
        <f t="shared" si="10"/>
        <v>0</v>
      </c>
      <c r="E91" s="11">
        <v>0</v>
      </c>
      <c r="F91" s="11" t="s">
        <v>64</v>
      </c>
      <c r="G91" s="11">
        <f t="shared" si="11"/>
        <v>0</v>
      </c>
      <c r="H91" s="12">
        <v>0</v>
      </c>
      <c r="I91" s="12" t="s">
        <v>64</v>
      </c>
      <c r="J91" s="12" t="e">
        <f t="shared" si="12"/>
        <v>#DIV/0!</v>
      </c>
      <c r="K91" s="12">
        <f t="shared" si="8"/>
        <v>0</v>
      </c>
      <c r="L91" s="12">
        <v>0</v>
      </c>
      <c r="M91" s="12" t="e">
        <f t="shared" si="9"/>
        <v>#DIV/0!</v>
      </c>
    </row>
    <row r="92" spans="1:13" ht="48.75" customHeight="1" x14ac:dyDescent="0.25">
      <c r="A92" s="3" t="s">
        <v>107</v>
      </c>
      <c r="B92" s="13" t="s">
        <v>114</v>
      </c>
      <c r="C92" s="9"/>
      <c r="D92" s="11">
        <f t="shared" si="10"/>
        <v>0</v>
      </c>
      <c r="E92" s="11">
        <v>0</v>
      </c>
      <c r="F92" s="11" t="s">
        <v>64</v>
      </c>
      <c r="G92" s="11">
        <f t="shared" si="11"/>
        <v>0</v>
      </c>
      <c r="H92" s="12">
        <v>0</v>
      </c>
      <c r="I92" s="12" t="s">
        <v>64</v>
      </c>
      <c r="J92" s="12">
        <f t="shared" si="12"/>
        <v>1537420</v>
      </c>
      <c r="K92" s="12">
        <f t="shared" si="8"/>
        <v>0</v>
      </c>
      <c r="L92" s="12">
        <v>1537420</v>
      </c>
      <c r="M92" s="12">
        <v>0</v>
      </c>
    </row>
    <row r="93" spans="1:13" ht="0.75" customHeight="1" x14ac:dyDescent="0.25">
      <c r="A93" s="3" t="s">
        <v>110</v>
      </c>
      <c r="B93" s="13" t="s">
        <v>115</v>
      </c>
      <c r="C93" s="9"/>
      <c r="D93" s="11">
        <f t="shared" si="10"/>
        <v>0</v>
      </c>
      <c r="E93" s="11">
        <v>0</v>
      </c>
      <c r="F93" s="11" t="s">
        <v>64</v>
      </c>
      <c r="G93" s="11">
        <f t="shared" si="11"/>
        <v>0</v>
      </c>
      <c r="H93" s="12">
        <v>0</v>
      </c>
      <c r="I93" s="12" t="s">
        <v>64</v>
      </c>
      <c r="J93" s="12" t="e">
        <f t="shared" si="12"/>
        <v>#DIV/0!</v>
      </c>
      <c r="K93" s="12">
        <f t="shared" si="8"/>
        <v>0</v>
      </c>
      <c r="L93" s="12">
        <v>0</v>
      </c>
      <c r="M93" s="12" t="e">
        <f t="shared" si="9"/>
        <v>#DIV/0!</v>
      </c>
    </row>
    <row r="94" spans="1:13" ht="39.75" hidden="1" customHeight="1" x14ac:dyDescent="0.25">
      <c r="A94" s="3" t="s">
        <v>211</v>
      </c>
      <c r="B94" s="13" t="s">
        <v>116</v>
      </c>
      <c r="C94" s="9"/>
      <c r="D94" s="11">
        <f t="shared" si="10"/>
        <v>0</v>
      </c>
      <c r="E94" s="11">
        <v>0</v>
      </c>
      <c r="F94" s="11" t="s">
        <v>64</v>
      </c>
      <c r="G94" s="11">
        <f t="shared" si="11"/>
        <v>0</v>
      </c>
      <c r="H94" s="12">
        <v>0</v>
      </c>
      <c r="I94" s="12" t="s">
        <v>64</v>
      </c>
      <c r="J94" s="12" t="e">
        <f t="shared" si="12"/>
        <v>#DIV/0!</v>
      </c>
      <c r="K94" s="12">
        <f t="shared" si="8"/>
        <v>0</v>
      </c>
      <c r="L94" s="12">
        <v>0</v>
      </c>
      <c r="M94" s="12" t="e">
        <f t="shared" si="9"/>
        <v>#DIV/0!</v>
      </c>
    </row>
    <row r="95" spans="1:13" ht="39.950000000000003" customHeight="1" x14ac:dyDescent="0.25">
      <c r="A95" s="3" t="s">
        <v>110</v>
      </c>
      <c r="B95" s="13" t="s">
        <v>118</v>
      </c>
      <c r="C95" s="9"/>
      <c r="D95" s="11">
        <f t="shared" si="10"/>
        <v>47470000</v>
      </c>
      <c r="E95" s="11">
        <v>47470000</v>
      </c>
      <c r="F95" s="11" t="s">
        <v>64</v>
      </c>
      <c r="G95" s="11">
        <f t="shared" si="11"/>
        <v>47470000</v>
      </c>
      <c r="H95" s="12">
        <v>47470000</v>
      </c>
      <c r="I95" s="12" t="s">
        <v>64</v>
      </c>
      <c r="J95" s="12">
        <f t="shared" si="12"/>
        <v>31564319.657344289</v>
      </c>
      <c r="K95" s="12">
        <f t="shared" si="8"/>
        <v>35602500</v>
      </c>
      <c r="L95" s="12">
        <v>31564231</v>
      </c>
      <c r="M95" s="12">
        <f t="shared" si="9"/>
        <v>88.657344287620248</v>
      </c>
    </row>
    <row r="96" spans="1:13" ht="38.25" customHeight="1" x14ac:dyDescent="0.25">
      <c r="A96" s="3" t="s">
        <v>117</v>
      </c>
      <c r="B96" s="13" t="s">
        <v>120</v>
      </c>
      <c r="C96" s="9"/>
      <c r="D96" s="11">
        <f t="shared" si="10"/>
        <v>11258000</v>
      </c>
      <c r="E96" s="11">
        <v>11258000</v>
      </c>
      <c r="F96" s="11" t="s">
        <v>64</v>
      </c>
      <c r="G96" s="11">
        <f t="shared" si="11"/>
        <v>11258000</v>
      </c>
      <c r="H96" s="12">
        <v>11258000</v>
      </c>
      <c r="I96" s="12" t="s">
        <v>64</v>
      </c>
      <c r="J96" s="12">
        <f t="shared" si="12"/>
        <v>6452107.714180138</v>
      </c>
      <c r="K96" s="12">
        <f t="shared" si="8"/>
        <v>8443500</v>
      </c>
      <c r="L96" s="12">
        <v>6452031.2999999998</v>
      </c>
      <c r="M96" s="12">
        <f t="shared" si="9"/>
        <v>76.414180138568128</v>
      </c>
    </row>
    <row r="97" spans="1:13" ht="39.75" hidden="1" customHeight="1" x14ac:dyDescent="0.25">
      <c r="A97" s="3" t="s">
        <v>212</v>
      </c>
      <c r="B97" s="13" t="s">
        <v>121</v>
      </c>
      <c r="C97" s="9"/>
      <c r="D97" s="11">
        <f t="shared" si="10"/>
        <v>0</v>
      </c>
      <c r="E97" s="11">
        <v>0</v>
      </c>
      <c r="F97" s="11" t="s">
        <v>64</v>
      </c>
      <c r="G97" s="11">
        <f t="shared" si="11"/>
        <v>0</v>
      </c>
      <c r="H97" s="12">
        <v>0</v>
      </c>
      <c r="I97" s="12" t="s">
        <v>64</v>
      </c>
      <c r="J97" s="12" t="e">
        <f t="shared" si="12"/>
        <v>#DIV/0!</v>
      </c>
      <c r="K97" s="12">
        <f t="shared" si="8"/>
        <v>0</v>
      </c>
      <c r="L97" s="12">
        <v>0</v>
      </c>
      <c r="M97" s="12" t="e">
        <f t="shared" si="9"/>
        <v>#DIV/0!</v>
      </c>
    </row>
    <row r="98" spans="1:13" ht="39.75" hidden="1" customHeight="1" x14ac:dyDescent="0.25">
      <c r="A98" s="3" t="s">
        <v>213</v>
      </c>
      <c r="B98" s="13" t="s">
        <v>122</v>
      </c>
      <c r="C98" s="9"/>
      <c r="D98" s="11">
        <f t="shared" si="10"/>
        <v>0</v>
      </c>
      <c r="E98" s="11">
        <v>0</v>
      </c>
      <c r="F98" s="11" t="s">
        <v>64</v>
      </c>
      <c r="G98" s="11">
        <f t="shared" si="11"/>
        <v>0</v>
      </c>
      <c r="H98" s="12">
        <v>0</v>
      </c>
      <c r="I98" s="12" t="s">
        <v>64</v>
      </c>
      <c r="J98" s="12" t="e">
        <f t="shared" si="12"/>
        <v>#DIV/0!</v>
      </c>
      <c r="K98" s="12">
        <f t="shared" si="8"/>
        <v>0</v>
      </c>
      <c r="L98" s="12">
        <v>0</v>
      </c>
      <c r="M98" s="12" t="e">
        <f t="shared" si="9"/>
        <v>#DIV/0!</v>
      </c>
    </row>
    <row r="99" spans="1:13" ht="39.75" hidden="1" customHeight="1" x14ac:dyDescent="0.25">
      <c r="A99" s="3" t="s">
        <v>214</v>
      </c>
      <c r="B99" s="13" t="s">
        <v>123</v>
      </c>
      <c r="C99" s="9"/>
      <c r="D99" s="11">
        <f t="shared" si="10"/>
        <v>0</v>
      </c>
      <c r="E99" s="11">
        <v>0</v>
      </c>
      <c r="F99" s="11" t="s">
        <v>64</v>
      </c>
      <c r="G99" s="11">
        <f t="shared" si="11"/>
        <v>0</v>
      </c>
      <c r="H99" s="12">
        <v>0</v>
      </c>
      <c r="I99" s="12" t="s">
        <v>64</v>
      </c>
      <c r="J99" s="12" t="e">
        <f t="shared" si="12"/>
        <v>#DIV/0!</v>
      </c>
      <c r="K99" s="12">
        <f t="shared" si="8"/>
        <v>0</v>
      </c>
      <c r="L99" s="12">
        <v>0</v>
      </c>
      <c r="M99" s="12" t="e">
        <f t="shared" si="9"/>
        <v>#DIV/0!</v>
      </c>
    </row>
    <row r="100" spans="1:13" ht="39.75" hidden="1" customHeight="1" x14ac:dyDescent="0.25">
      <c r="A100" s="3" t="s">
        <v>215</v>
      </c>
      <c r="B100" s="13" t="s">
        <v>124</v>
      </c>
      <c r="C100" s="9"/>
      <c r="D100" s="11">
        <f t="shared" si="10"/>
        <v>0</v>
      </c>
      <c r="E100" s="11">
        <v>0</v>
      </c>
      <c r="F100" s="11" t="s">
        <v>64</v>
      </c>
      <c r="G100" s="11">
        <f t="shared" si="11"/>
        <v>0</v>
      </c>
      <c r="H100" s="12">
        <v>0</v>
      </c>
      <c r="I100" s="12" t="s">
        <v>64</v>
      </c>
      <c r="J100" s="12" t="e">
        <f t="shared" si="12"/>
        <v>#DIV/0!</v>
      </c>
      <c r="K100" s="12">
        <f t="shared" si="8"/>
        <v>0</v>
      </c>
      <c r="L100" s="12">
        <v>0</v>
      </c>
      <c r="M100" s="12" t="e">
        <f t="shared" si="9"/>
        <v>#DIV/0!</v>
      </c>
    </row>
    <row r="101" spans="1:13" ht="39.75" hidden="1" customHeight="1" x14ac:dyDescent="0.25">
      <c r="A101" s="3" t="s">
        <v>216</v>
      </c>
      <c r="B101" s="13" t="s">
        <v>125</v>
      </c>
      <c r="C101" s="9"/>
      <c r="D101" s="11">
        <f t="shared" si="10"/>
        <v>0</v>
      </c>
      <c r="E101" s="11">
        <v>0</v>
      </c>
      <c r="F101" s="11" t="s">
        <v>64</v>
      </c>
      <c r="G101" s="11">
        <f t="shared" si="11"/>
        <v>0</v>
      </c>
      <c r="H101" s="12">
        <v>0</v>
      </c>
      <c r="I101" s="12" t="s">
        <v>64</v>
      </c>
      <c r="J101" s="12" t="e">
        <f t="shared" si="12"/>
        <v>#DIV/0!</v>
      </c>
      <c r="K101" s="12">
        <f t="shared" si="8"/>
        <v>0</v>
      </c>
      <c r="L101" s="12">
        <v>0</v>
      </c>
      <c r="M101" s="12" t="e">
        <f t="shared" si="9"/>
        <v>#DIV/0!</v>
      </c>
    </row>
    <row r="102" spans="1:13" ht="39.75" hidden="1" customHeight="1" x14ac:dyDescent="0.25">
      <c r="A102" s="3" t="s">
        <v>217</v>
      </c>
      <c r="B102" s="13" t="s">
        <v>126</v>
      </c>
      <c r="C102" s="9"/>
      <c r="D102" s="11">
        <f t="shared" si="10"/>
        <v>0</v>
      </c>
      <c r="E102" s="11">
        <v>0</v>
      </c>
      <c r="F102" s="11" t="s">
        <v>64</v>
      </c>
      <c r="G102" s="11">
        <f t="shared" si="11"/>
        <v>0</v>
      </c>
      <c r="H102" s="12">
        <v>0</v>
      </c>
      <c r="I102" s="12" t="s">
        <v>64</v>
      </c>
      <c r="J102" s="12" t="e">
        <f t="shared" si="12"/>
        <v>#DIV/0!</v>
      </c>
      <c r="K102" s="12">
        <f t="shared" si="8"/>
        <v>0</v>
      </c>
      <c r="L102" s="12">
        <v>0</v>
      </c>
      <c r="M102" s="12" t="e">
        <f t="shared" si="9"/>
        <v>#DIV/0!</v>
      </c>
    </row>
    <row r="103" spans="1:13" ht="39.75" hidden="1" customHeight="1" x14ac:dyDescent="0.25">
      <c r="A103" s="3" t="s">
        <v>218</v>
      </c>
      <c r="B103" s="13" t="s">
        <v>127</v>
      </c>
      <c r="C103" s="9"/>
      <c r="D103" s="11">
        <f t="shared" si="10"/>
        <v>0</v>
      </c>
      <c r="E103" s="11">
        <v>0</v>
      </c>
      <c r="F103" s="11" t="s">
        <v>64</v>
      </c>
      <c r="G103" s="11">
        <f t="shared" si="11"/>
        <v>0</v>
      </c>
      <c r="H103" s="12">
        <v>0</v>
      </c>
      <c r="I103" s="12" t="s">
        <v>64</v>
      </c>
      <c r="J103" s="12" t="e">
        <f t="shared" si="12"/>
        <v>#DIV/0!</v>
      </c>
      <c r="K103" s="12">
        <f t="shared" si="8"/>
        <v>0</v>
      </c>
      <c r="L103" s="12">
        <v>0</v>
      </c>
      <c r="M103" s="12" t="e">
        <f t="shared" si="9"/>
        <v>#DIV/0!</v>
      </c>
    </row>
    <row r="104" spans="1:13" ht="39.75" hidden="1" customHeight="1" x14ac:dyDescent="0.25">
      <c r="A104" s="3" t="s">
        <v>219</v>
      </c>
      <c r="B104" s="13" t="s">
        <v>128</v>
      </c>
      <c r="C104" s="9"/>
      <c r="D104" s="11">
        <f t="shared" si="10"/>
        <v>0</v>
      </c>
      <c r="E104" s="11">
        <v>0</v>
      </c>
      <c r="F104" s="11" t="s">
        <v>64</v>
      </c>
      <c r="G104" s="11">
        <f t="shared" si="11"/>
        <v>0</v>
      </c>
      <c r="H104" s="12">
        <v>0</v>
      </c>
      <c r="I104" s="12" t="s">
        <v>64</v>
      </c>
      <c r="J104" s="12" t="e">
        <f t="shared" si="12"/>
        <v>#DIV/0!</v>
      </c>
      <c r="K104" s="12">
        <f t="shared" si="8"/>
        <v>0</v>
      </c>
      <c r="L104" s="12">
        <v>0</v>
      </c>
      <c r="M104" s="12" t="e">
        <f t="shared" si="9"/>
        <v>#DIV/0!</v>
      </c>
    </row>
    <row r="105" spans="1:13" ht="39.950000000000003" customHeight="1" x14ac:dyDescent="0.25">
      <c r="A105" s="3" t="s">
        <v>119</v>
      </c>
      <c r="B105" s="13" t="s">
        <v>189</v>
      </c>
      <c r="C105" s="9" t="s">
        <v>173</v>
      </c>
      <c r="D105" s="11">
        <f>SUM(D106,D107)</f>
        <v>0</v>
      </c>
      <c r="E105" s="11">
        <f>SUM(E106,E107)</f>
        <v>0</v>
      </c>
      <c r="F105" s="11" t="s">
        <v>64</v>
      </c>
      <c r="G105" s="11">
        <f>SUM(G106,G107)</f>
        <v>0</v>
      </c>
      <c r="H105" s="12">
        <f>SUM(H106,H107)</f>
        <v>0</v>
      </c>
      <c r="I105" s="12" t="s">
        <v>64</v>
      </c>
      <c r="J105" s="12" t="e">
        <f>SUM(J106,J107)</f>
        <v>#DIV/0!</v>
      </c>
      <c r="K105" s="12">
        <f t="shared" si="8"/>
        <v>0</v>
      </c>
      <c r="L105" s="12">
        <f>SUM(L106,L107)</f>
        <v>82588</v>
      </c>
      <c r="M105" s="12">
        <v>0</v>
      </c>
    </row>
    <row r="106" spans="1:13" ht="51" customHeight="1" x14ac:dyDescent="0.25">
      <c r="A106" s="3" t="s">
        <v>129</v>
      </c>
      <c r="B106" s="13" t="s">
        <v>131</v>
      </c>
      <c r="C106" s="9"/>
      <c r="D106" s="11">
        <f>SUM(E106,F106)</f>
        <v>0</v>
      </c>
      <c r="E106" s="11">
        <v>0</v>
      </c>
      <c r="F106" s="11" t="s">
        <v>64</v>
      </c>
      <c r="G106" s="11">
        <f>SUM(H106,I106)</f>
        <v>0</v>
      </c>
      <c r="H106" s="12">
        <v>0</v>
      </c>
      <c r="I106" s="12" t="s">
        <v>64</v>
      </c>
      <c r="J106" s="12">
        <f>SUM(L106,M106)</f>
        <v>82588</v>
      </c>
      <c r="K106" s="12">
        <f t="shared" si="8"/>
        <v>0</v>
      </c>
      <c r="L106" s="12">
        <v>82588</v>
      </c>
      <c r="M106" s="12">
        <v>0</v>
      </c>
    </row>
    <row r="107" spans="1:13" ht="39.75" hidden="1" customHeight="1" x14ac:dyDescent="0.25">
      <c r="A107" s="3" t="s">
        <v>220</v>
      </c>
      <c r="B107" s="13" t="s">
        <v>132</v>
      </c>
      <c r="C107" s="9"/>
      <c r="D107" s="11">
        <f>SUM(E107,F107)</f>
        <v>0</v>
      </c>
      <c r="E107" s="11">
        <v>0</v>
      </c>
      <c r="F107" s="11" t="s">
        <v>64</v>
      </c>
      <c r="G107" s="11">
        <f>SUM(H107,I107)</f>
        <v>0</v>
      </c>
      <c r="H107" s="12">
        <v>0</v>
      </c>
      <c r="I107" s="12" t="s">
        <v>64</v>
      </c>
      <c r="J107" s="12" t="e">
        <f>SUM(L107,M107)</f>
        <v>#DIV/0!</v>
      </c>
      <c r="K107" s="12">
        <f t="shared" si="8"/>
        <v>0</v>
      </c>
      <c r="L107" s="12">
        <v>0</v>
      </c>
      <c r="M107" s="12" t="e">
        <f t="shared" si="9"/>
        <v>#DIV/0!</v>
      </c>
    </row>
    <row r="108" spans="1:13" ht="39.75" hidden="1" customHeight="1" x14ac:dyDescent="0.25">
      <c r="A108" s="3" t="s">
        <v>221</v>
      </c>
      <c r="B108" s="13" t="s">
        <v>133</v>
      </c>
      <c r="C108" s="9" t="s">
        <v>174</v>
      </c>
      <c r="D108" s="11">
        <f>SUM(D109,D110)</f>
        <v>0</v>
      </c>
      <c r="E108" s="11">
        <f>SUM(E109,E110)</f>
        <v>0</v>
      </c>
      <c r="F108" s="11" t="s">
        <v>64</v>
      </c>
      <c r="G108" s="11">
        <f>SUM(G109,G110)</f>
        <v>0</v>
      </c>
      <c r="H108" s="12">
        <f>SUM(H109,H110)</f>
        <v>0</v>
      </c>
      <c r="I108" s="12" t="s">
        <v>64</v>
      </c>
      <c r="J108" s="12" t="e">
        <f>SUM(J109,J110)</f>
        <v>#DIV/0!</v>
      </c>
      <c r="K108" s="12">
        <f t="shared" si="8"/>
        <v>0</v>
      </c>
      <c r="L108" s="12">
        <f>SUM(L109,L110)</f>
        <v>0</v>
      </c>
      <c r="M108" s="12" t="e">
        <f t="shared" si="9"/>
        <v>#DIV/0!</v>
      </c>
    </row>
    <row r="109" spans="1:13" ht="39.75" hidden="1" customHeight="1" x14ac:dyDescent="0.25">
      <c r="A109" s="3" t="s">
        <v>222</v>
      </c>
      <c r="B109" s="13" t="s">
        <v>134</v>
      </c>
      <c r="C109" s="9"/>
      <c r="D109" s="11">
        <f>SUM(E109,F109)</f>
        <v>0</v>
      </c>
      <c r="E109" s="11">
        <v>0</v>
      </c>
      <c r="F109" s="11" t="s">
        <v>64</v>
      </c>
      <c r="G109" s="11">
        <f>SUM(H109,I109)</f>
        <v>0</v>
      </c>
      <c r="H109" s="12">
        <v>0</v>
      </c>
      <c r="I109" s="12" t="s">
        <v>64</v>
      </c>
      <c r="J109" s="12" t="e">
        <f>SUM(L109,M109)</f>
        <v>#DIV/0!</v>
      </c>
      <c r="K109" s="12">
        <f t="shared" si="8"/>
        <v>0</v>
      </c>
      <c r="L109" s="12">
        <v>0</v>
      </c>
      <c r="M109" s="12" t="e">
        <f t="shared" si="9"/>
        <v>#DIV/0!</v>
      </c>
    </row>
    <row r="110" spans="1:13" ht="39.75" hidden="1" customHeight="1" x14ac:dyDescent="0.25">
      <c r="A110" s="3" t="s">
        <v>223</v>
      </c>
      <c r="B110" s="13" t="s">
        <v>135</v>
      </c>
      <c r="C110" s="9"/>
      <c r="D110" s="11">
        <f>SUM(E110,F110)</f>
        <v>0</v>
      </c>
      <c r="E110" s="11">
        <v>0</v>
      </c>
      <c r="F110" s="11" t="s">
        <v>64</v>
      </c>
      <c r="G110" s="11">
        <f>SUM(H110,I110)</f>
        <v>0</v>
      </c>
      <c r="H110" s="12">
        <v>0</v>
      </c>
      <c r="I110" s="12" t="s">
        <v>64</v>
      </c>
      <c r="J110" s="12" t="e">
        <f>SUM(L110,M110)</f>
        <v>#DIV/0!</v>
      </c>
      <c r="K110" s="12">
        <f t="shared" si="8"/>
        <v>0</v>
      </c>
      <c r="L110" s="12">
        <v>0</v>
      </c>
      <c r="M110" s="12" t="e">
        <f t="shared" si="9"/>
        <v>#DIV/0!</v>
      </c>
    </row>
    <row r="111" spans="1:13" ht="39.75" hidden="1" customHeight="1" x14ac:dyDescent="0.25">
      <c r="A111" s="3" t="s">
        <v>224</v>
      </c>
      <c r="B111" s="13" t="s">
        <v>136</v>
      </c>
      <c r="C111" s="9" t="s">
        <v>175</v>
      </c>
      <c r="D111" s="11">
        <f>SUM(D112,D113)</f>
        <v>0</v>
      </c>
      <c r="E111" s="11" t="s">
        <v>64</v>
      </c>
      <c r="F111" s="11">
        <f>SUM(F112,F113)</f>
        <v>0</v>
      </c>
      <c r="G111" s="11">
        <f>SUM(G112,G113)</f>
        <v>0</v>
      </c>
      <c r="H111" s="12" t="s">
        <v>64</v>
      </c>
      <c r="I111" s="12">
        <f>SUM(I112,I113)</f>
        <v>0</v>
      </c>
      <c r="J111" s="12" t="e">
        <f>SUM(J112,J113)</f>
        <v>#VALUE!</v>
      </c>
      <c r="K111" s="12" t="e">
        <f t="shared" si="8"/>
        <v>#VALUE!</v>
      </c>
      <c r="L111" s="12" t="s">
        <v>64</v>
      </c>
      <c r="M111" s="12" t="e">
        <f t="shared" si="9"/>
        <v>#VALUE!</v>
      </c>
    </row>
    <row r="112" spans="1:13" ht="39.75" hidden="1" customHeight="1" x14ac:dyDescent="0.25">
      <c r="A112" s="3" t="s">
        <v>225</v>
      </c>
      <c r="B112" s="13" t="s">
        <v>137</v>
      </c>
      <c r="C112" s="9"/>
      <c r="D112" s="11">
        <f>SUM(E112,F112)</f>
        <v>0</v>
      </c>
      <c r="E112" s="11" t="s">
        <v>64</v>
      </c>
      <c r="F112" s="11">
        <v>0</v>
      </c>
      <c r="G112" s="11">
        <f>SUM(H112,I112)</f>
        <v>0</v>
      </c>
      <c r="H112" s="12" t="s">
        <v>64</v>
      </c>
      <c r="I112" s="12">
        <v>0</v>
      </c>
      <c r="J112" s="12" t="e">
        <f>SUM(L112,M112)</f>
        <v>#VALUE!</v>
      </c>
      <c r="K112" s="12" t="e">
        <f t="shared" si="8"/>
        <v>#VALUE!</v>
      </c>
      <c r="L112" s="12" t="s">
        <v>64</v>
      </c>
      <c r="M112" s="12" t="e">
        <f t="shared" si="9"/>
        <v>#VALUE!</v>
      </c>
    </row>
    <row r="113" spans="1:13" ht="39.75" hidden="1" customHeight="1" x14ac:dyDescent="0.25">
      <c r="A113" s="3" t="s">
        <v>226</v>
      </c>
      <c r="B113" s="13" t="s">
        <v>138</v>
      </c>
      <c r="C113" s="9"/>
      <c r="D113" s="11">
        <f>SUM(E113,F113)</f>
        <v>0</v>
      </c>
      <c r="E113" s="11" t="s">
        <v>64</v>
      </c>
      <c r="F113" s="11">
        <v>0</v>
      </c>
      <c r="G113" s="11">
        <f>SUM(H113,I113)</f>
        <v>0</v>
      </c>
      <c r="H113" s="12" t="s">
        <v>64</v>
      </c>
      <c r="I113" s="12">
        <v>0</v>
      </c>
      <c r="J113" s="12" t="e">
        <f>SUM(L113,M113)</f>
        <v>#VALUE!</v>
      </c>
      <c r="K113" s="12" t="e">
        <f t="shared" si="8"/>
        <v>#VALUE!</v>
      </c>
      <c r="L113" s="12" t="s">
        <v>64</v>
      </c>
      <c r="M113" s="12" t="e">
        <f t="shared" si="9"/>
        <v>#VALUE!</v>
      </c>
    </row>
    <row r="114" spans="1:13" ht="39.950000000000003" customHeight="1" x14ac:dyDescent="0.25">
      <c r="A114" s="3" t="s">
        <v>130</v>
      </c>
      <c r="B114" s="13" t="s">
        <v>188</v>
      </c>
      <c r="C114" s="9" t="s">
        <v>176</v>
      </c>
      <c r="D114" s="11">
        <f>SUM(D115,D117)</f>
        <v>2500000</v>
      </c>
      <c r="E114" s="11">
        <f>SUM(E115:E117)</f>
        <v>2500000</v>
      </c>
      <c r="F114" s="11">
        <f>SUM(F115:F117)</f>
        <v>0</v>
      </c>
      <c r="G114" s="11">
        <f>SUM(G115,G117)</f>
        <v>14400000</v>
      </c>
      <c r="H114" s="12">
        <f>SUM(H115:H117)</f>
        <v>14400000</v>
      </c>
      <c r="I114" s="12">
        <f>SUM(I115:I117)</f>
        <v>0</v>
      </c>
      <c r="J114" s="12" t="e">
        <f>SUM(J115,J117)</f>
        <v>#VALUE!</v>
      </c>
      <c r="K114" s="12">
        <f t="shared" si="8"/>
        <v>10800000</v>
      </c>
      <c r="L114" s="12">
        <f>SUM(L115:L117)</f>
        <v>8375521.2999999998</v>
      </c>
      <c r="M114" s="12">
        <f t="shared" si="9"/>
        <v>77.55112314814815</v>
      </c>
    </row>
    <row r="115" spans="1:13" ht="39.75" hidden="1" customHeight="1" x14ac:dyDescent="0.25">
      <c r="A115" s="3" t="s">
        <v>227</v>
      </c>
      <c r="B115" s="13" t="s">
        <v>140</v>
      </c>
      <c r="C115" s="9"/>
      <c r="D115" s="11">
        <f>SUM(E115,F115)</f>
        <v>0</v>
      </c>
      <c r="E115" s="11" t="s">
        <v>64</v>
      </c>
      <c r="F115" s="11">
        <v>0</v>
      </c>
      <c r="G115" s="11">
        <f>SUM(H115,I115)</f>
        <v>0</v>
      </c>
      <c r="H115" s="12" t="s">
        <v>64</v>
      </c>
      <c r="I115" s="12">
        <v>0</v>
      </c>
      <c r="J115" s="12" t="e">
        <f>SUM(L115,M115)</f>
        <v>#VALUE!</v>
      </c>
      <c r="K115" s="12" t="e">
        <f t="shared" si="8"/>
        <v>#VALUE!</v>
      </c>
      <c r="L115" s="12" t="s">
        <v>64</v>
      </c>
      <c r="M115" s="12" t="e">
        <f t="shared" si="9"/>
        <v>#VALUE!</v>
      </c>
    </row>
    <row r="116" spans="1:13" ht="39.75" hidden="1" customHeight="1" x14ac:dyDescent="0.25">
      <c r="A116" s="3" t="s">
        <v>228</v>
      </c>
      <c r="B116" s="13" t="s">
        <v>141</v>
      </c>
      <c r="C116" s="9"/>
      <c r="D116" s="11">
        <f>SUM(E116,F116)</f>
        <v>0</v>
      </c>
      <c r="E116" s="11" t="s">
        <v>64</v>
      </c>
      <c r="F116" s="11">
        <v>0</v>
      </c>
      <c r="G116" s="11">
        <f>SUM(H116,I116)</f>
        <v>0</v>
      </c>
      <c r="H116" s="12" t="s">
        <v>64</v>
      </c>
      <c r="I116" s="12">
        <v>0</v>
      </c>
      <c r="J116" s="12" t="e">
        <f>SUM(L116,M116)</f>
        <v>#VALUE!</v>
      </c>
      <c r="K116" s="12" t="e">
        <f t="shared" si="8"/>
        <v>#VALUE!</v>
      </c>
      <c r="L116" s="12" t="s">
        <v>64</v>
      </c>
      <c r="M116" s="12" t="e">
        <f t="shared" si="9"/>
        <v>#VALUE!</v>
      </c>
    </row>
    <row r="117" spans="1:13" ht="39.950000000000003" customHeight="1" x14ac:dyDescent="0.25">
      <c r="A117" s="3" t="s">
        <v>139</v>
      </c>
      <c r="B117" s="13" t="s">
        <v>143</v>
      </c>
      <c r="C117" s="9"/>
      <c r="D117" s="11">
        <f>SUM(E117,F117)</f>
        <v>2500000</v>
      </c>
      <c r="E117" s="11">
        <v>2500000</v>
      </c>
      <c r="F117" s="11">
        <v>0</v>
      </c>
      <c r="G117" s="11">
        <f>SUM(H117,I117)</f>
        <v>14400000</v>
      </c>
      <c r="H117" s="12">
        <v>14400000</v>
      </c>
      <c r="I117" s="12">
        <v>0</v>
      </c>
      <c r="J117" s="12">
        <f>SUM(L117,M117)</f>
        <v>8375598.8511231476</v>
      </c>
      <c r="K117" s="12">
        <f t="shared" si="8"/>
        <v>10800000</v>
      </c>
      <c r="L117" s="12">
        <v>8375521.2999999998</v>
      </c>
      <c r="M117" s="12">
        <f t="shared" si="9"/>
        <v>77.55112314814815</v>
      </c>
    </row>
  </sheetData>
  <mergeCells count="5">
    <mergeCell ref="H9:M9"/>
    <mergeCell ref="A1:L1"/>
    <mergeCell ref="A4:L4"/>
    <mergeCell ref="B3:M3"/>
    <mergeCell ref="H2:M2"/>
  </mergeCells>
  <phoneticPr fontId="8" type="noConversion"/>
  <pageMargins left="0.31496062992125984" right="0.31496062992125984" top="0.74803149606299213" bottom="0.55118110236220474" header="0.31496062992125984" footer="0.31496062992125984"/>
  <pageSetup paperSize="9" orientation="portrait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2022-10-17T13:24:09Z</dcterms:modified>
</cp:coreProperties>
</file>