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00"/>
  </bookViews>
  <sheets>
    <sheet name="Sheet2" sheetId="2" r:id="rId1"/>
    <sheet name="Shee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3" i="2" l="1"/>
  <c r="L221" i="2" l="1"/>
  <c r="L203" i="2" s="1"/>
  <c r="L218" i="2"/>
  <c r="L213" i="2"/>
  <c r="L210" i="2"/>
  <c r="L205" i="2"/>
  <c r="L200" i="2"/>
  <c r="L194" i="2"/>
  <c r="L191" i="2"/>
  <c r="L185" i="2"/>
  <c r="L179" i="2"/>
  <c r="L174" i="2"/>
  <c r="L169" i="2"/>
  <c r="L167" i="2" l="1"/>
  <c r="L165" i="2" s="1"/>
  <c r="H11" i="2"/>
  <c r="N11" i="2" s="1"/>
  <c r="H13" i="2"/>
  <c r="N13" i="2" s="1"/>
  <c r="H15" i="2"/>
  <c r="N15" i="2" s="1"/>
  <c r="H17" i="2"/>
  <c r="N17" i="2" s="1"/>
  <c r="H22" i="2"/>
  <c r="N22" i="2" s="1"/>
  <c r="H25" i="2"/>
  <c r="N25" i="2" s="1"/>
  <c r="H28" i="2"/>
  <c r="N28" i="2" s="1"/>
  <c r="H30" i="2"/>
  <c r="N30" i="2" s="1"/>
  <c r="H39" i="2"/>
  <c r="N39" i="2" s="1"/>
  <c r="H44" i="2"/>
  <c r="N44" i="2" s="1"/>
  <c r="H54" i="2"/>
  <c r="N54" i="2" s="1"/>
  <c r="H57" i="2"/>
  <c r="N57" i="2" s="1"/>
  <c r="H61" i="2"/>
  <c r="N61" i="2" s="1"/>
  <c r="H71" i="2"/>
  <c r="N71" i="2" s="1"/>
  <c r="H73" i="2"/>
  <c r="N73" i="2" s="1"/>
  <c r="H77" i="2"/>
  <c r="N77" i="2" s="1"/>
  <c r="H81" i="2"/>
  <c r="N81" i="2" s="1"/>
  <c r="H86" i="2"/>
  <c r="N86" i="2" s="1"/>
  <c r="H88" i="2"/>
  <c r="N88" i="2" s="1"/>
  <c r="H92" i="2"/>
  <c r="N92" i="2" s="1"/>
  <c r="H96" i="2"/>
  <c r="N96" i="2" s="1"/>
  <c r="H98" i="2"/>
  <c r="N98" i="2" s="1"/>
  <c r="H102" i="2"/>
  <c r="N102" i="2" s="1"/>
  <c r="H106" i="2"/>
  <c r="N106" i="2" s="1"/>
  <c r="H114" i="2"/>
  <c r="N114" i="2" s="1"/>
  <c r="H122" i="2"/>
  <c r="N122" i="2" s="1"/>
  <c r="H124" i="2"/>
  <c r="N124" i="2" s="1"/>
  <c r="H128" i="2"/>
  <c r="N128" i="2" s="1"/>
  <c r="H134" i="2"/>
  <c r="N134" i="2" s="1"/>
  <c r="H137" i="2"/>
  <c r="N137" i="2" s="1"/>
  <c r="H139" i="2"/>
  <c r="N139" i="2" s="1"/>
  <c r="H143" i="2"/>
  <c r="N143" i="2" s="1"/>
  <c r="H149" i="2"/>
  <c r="N149" i="2" s="1"/>
  <c r="H152" i="2"/>
  <c r="N152" i="2" s="1"/>
  <c r="H156" i="2"/>
  <c r="N156" i="2" s="1"/>
  <c r="H159" i="2"/>
  <c r="N159" i="2" s="1"/>
  <c r="H162" i="2"/>
  <c r="N162" i="2" s="1"/>
  <c r="H163" i="2"/>
  <c r="N163" i="2" s="1"/>
  <c r="H166" i="2"/>
  <c r="O166" i="2" s="1"/>
  <c r="N166" i="2" s="1"/>
  <c r="H168" i="2"/>
  <c r="O168" i="2" s="1"/>
  <c r="N168" i="2" s="1"/>
  <c r="H170" i="2"/>
  <c r="O170" i="2" s="1"/>
  <c r="N170" i="2" s="1"/>
  <c r="H175" i="2"/>
  <c r="O175" i="2" s="1"/>
  <c r="N175" i="2" s="1"/>
  <c r="H180" i="2"/>
  <c r="O180" i="2" s="1"/>
  <c r="N180" i="2" s="1"/>
  <c r="H186" i="2"/>
  <c r="O186" i="2" s="1"/>
  <c r="N186" i="2" s="1"/>
  <c r="H192" i="2"/>
  <c r="O192" i="2" s="1"/>
  <c r="N192" i="2" s="1"/>
  <c r="H195" i="2"/>
  <c r="O195" i="2" s="1"/>
  <c r="N195" i="2" s="1"/>
  <c r="H201" i="2"/>
  <c r="O201" i="2" s="1"/>
  <c r="N201" i="2" s="1"/>
  <c r="H204" i="2"/>
  <c r="O204" i="2" s="1"/>
  <c r="N204" i="2" s="1"/>
  <c r="H206" i="2"/>
  <c r="O206" i="2" s="1"/>
  <c r="N206" i="2" s="1"/>
  <c r="H211" i="2"/>
  <c r="O211" i="2" s="1"/>
  <c r="N211" i="2" s="1"/>
  <c r="H214" i="2"/>
  <c r="O214" i="2" s="1"/>
  <c r="N214" i="2" s="1"/>
  <c r="H219" i="2"/>
  <c r="O219" i="2" s="1"/>
  <c r="N219" i="2" s="1"/>
  <c r="H222" i="2"/>
  <c r="O222" i="2" s="1"/>
  <c r="N222" i="2" s="1"/>
  <c r="K226" i="2"/>
  <c r="G226" i="2"/>
  <c r="H226" i="2" s="1"/>
  <c r="O226" i="2" s="1"/>
  <c r="N226" i="2" s="1"/>
  <c r="D226" i="2"/>
  <c r="K225" i="2"/>
  <c r="G225" i="2"/>
  <c r="H225" i="2" s="1"/>
  <c r="O225" i="2" s="1"/>
  <c r="N225" i="2" s="1"/>
  <c r="D225" i="2"/>
  <c r="K224" i="2"/>
  <c r="G224" i="2"/>
  <c r="H224" i="2" s="1"/>
  <c r="O224" i="2" s="1"/>
  <c r="N224" i="2" s="1"/>
  <c r="D224" i="2"/>
  <c r="K223" i="2"/>
  <c r="H223" i="2"/>
  <c r="O223" i="2" s="1"/>
  <c r="N223" i="2" s="1"/>
  <c r="D223" i="2"/>
  <c r="M221" i="2"/>
  <c r="J221" i="2"/>
  <c r="F221" i="2"/>
  <c r="K220" i="2"/>
  <c r="G220" i="2"/>
  <c r="G218" i="2" s="1"/>
  <c r="H218" i="2" s="1"/>
  <c r="D220" i="2"/>
  <c r="D218" i="2" s="1"/>
  <c r="M218" i="2"/>
  <c r="K218" i="2"/>
  <c r="J218" i="2"/>
  <c r="F218" i="2"/>
  <c r="K217" i="2"/>
  <c r="G217" i="2"/>
  <c r="H217" i="2" s="1"/>
  <c r="O217" i="2" s="1"/>
  <c r="N217" i="2" s="1"/>
  <c r="D217" i="2"/>
  <c r="K216" i="2"/>
  <c r="G216" i="2"/>
  <c r="H216" i="2" s="1"/>
  <c r="O216" i="2" s="1"/>
  <c r="N216" i="2" s="1"/>
  <c r="D216" i="2"/>
  <c r="K215" i="2"/>
  <c r="G215" i="2"/>
  <c r="H215" i="2" s="1"/>
  <c r="O215" i="2" s="1"/>
  <c r="N215" i="2" s="1"/>
  <c r="D215" i="2"/>
  <c r="M213" i="2"/>
  <c r="M210" i="2" s="1"/>
  <c r="J213" i="2"/>
  <c r="J210" i="2" s="1"/>
  <c r="F213" i="2"/>
  <c r="K212" i="2"/>
  <c r="G212" i="2"/>
  <c r="D212" i="2"/>
  <c r="F210" i="2"/>
  <c r="K209" i="2"/>
  <c r="G209" i="2"/>
  <c r="D209" i="2"/>
  <c r="K208" i="2"/>
  <c r="G208" i="2"/>
  <c r="H208" i="2" s="1"/>
  <c r="O208" i="2" s="1"/>
  <c r="N208" i="2" s="1"/>
  <c r="D208" i="2"/>
  <c r="K207" i="2"/>
  <c r="G207" i="2"/>
  <c r="H207" i="2" s="1"/>
  <c r="O207" i="2" s="1"/>
  <c r="N207" i="2" s="1"/>
  <c r="D207" i="2"/>
  <c r="M205" i="2"/>
  <c r="J205" i="2"/>
  <c r="F205" i="2"/>
  <c r="F203" i="2" s="1"/>
  <c r="K202" i="2"/>
  <c r="G202" i="2"/>
  <c r="H202" i="2" s="1"/>
  <c r="O202" i="2" s="1"/>
  <c r="N202" i="2" s="1"/>
  <c r="D202" i="2"/>
  <c r="D200" i="2" s="1"/>
  <c r="M200" i="2"/>
  <c r="K200" i="2"/>
  <c r="J200" i="2"/>
  <c r="F200" i="2"/>
  <c r="K199" i="2"/>
  <c r="G199" i="2"/>
  <c r="H199" i="2" s="1"/>
  <c r="O199" i="2" s="1"/>
  <c r="N199" i="2" s="1"/>
  <c r="D199" i="2"/>
  <c r="K198" i="2"/>
  <c r="G198" i="2"/>
  <c r="H198" i="2" s="1"/>
  <c r="O198" i="2" s="1"/>
  <c r="N198" i="2" s="1"/>
  <c r="D198" i="2"/>
  <c r="K197" i="2"/>
  <c r="G197" i="2"/>
  <c r="H197" i="2" s="1"/>
  <c r="O197" i="2" s="1"/>
  <c r="N197" i="2" s="1"/>
  <c r="D197" i="2"/>
  <c r="K196" i="2"/>
  <c r="G196" i="2"/>
  <c r="D196" i="2"/>
  <c r="M194" i="2"/>
  <c r="J194" i="2"/>
  <c r="F194" i="2"/>
  <c r="K193" i="2"/>
  <c r="K191" i="2" s="1"/>
  <c r="G193" i="2"/>
  <c r="H193" i="2" s="1"/>
  <c r="O193" i="2" s="1"/>
  <c r="N193" i="2" s="1"/>
  <c r="D193" i="2"/>
  <c r="D191" i="2" s="1"/>
  <c r="M191" i="2"/>
  <c r="J191" i="2"/>
  <c r="G191" i="2"/>
  <c r="H191" i="2" s="1"/>
  <c r="F191" i="2"/>
  <c r="K190" i="2"/>
  <c r="G190" i="2"/>
  <c r="H190" i="2" s="1"/>
  <c r="O190" i="2" s="1"/>
  <c r="N190" i="2" s="1"/>
  <c r="D190" i="2"/>
  <c r="K189" i="2"/>
  <c r="G189" i="2"/>
  <c r="H189" i="2" s="1"/>
  <c r="O189" i="2" s="1"/>
  <c r="N189" i="2" s="1"/>
  <c r="D189" i="2"/>
  <c r="K188" i="2"/>
  <c r="G188" i="2"/>
  <c r="H188" i="2" s="1"/>
  <c r="O188" i="2" s="1"/>
  <c r="N188" i="2" s="1"/>
  <c r="D188" i="2"/>
  <c r="K187" i="2"/>
  <c r="G187" i="2"/>
  <c r="H187" i="2" s="1"/>
  <c r="O187" i="2" s="1"/>
  <c r="N187" i="2" s="1"/>
  <c r="D187" i="2"/>
  <c r="M185" i="2"/>
  <c r="J185" i="2"/>
  <c r="F185" i="2"/>
  <c r="K184" i="2"/>
  <c r="G184" i="2"/>
  <c r="H184" i="2" s="1"/>
  <c r="O184" i="2" s="1"/>
  <c r="N184" i="2" s="1"/>
  <c r="D184" i="2"/>
  <c r="K183" i="2"/>
  <c r="G183" i="2"/>
  <c r="H183" i="2" s="1"/>
  <c r="O183" i="2" s="1"/>
  <c r="N183" i="2" s="1"/>
  <c r="D183" i="2"/>
  <c r="K182" i="2"/>
  <c r="G182" i="2"/>
  <c r="H182" i="2" s="1"/>
  <c r="O182" i="2" s="1"/>
  <c r="N182" i="2" s="1"/>
  <c r="D182" i="2"/>
  <c r="K181" i="2"/>
  <c r="G181" i="2"/>
  <c r="H181" i="2" s="1"/>
  <c r="O181" i="2" s="1"/>
  <c r="N181" i="2" s="1"/>
  <c r="D181" i="2"/>
  <c r="M179" i="2"/>
  <c r="J179" i="2"/>
  <c r="F179" i="2"/>
  <c r="K178" i="2"/>
  <c r="G178" i="2"/>
  <c r="H178" i="2" s="1"/>
  <c r="O178" i="2" s="1"/>
  <c r="N178" i="2" s="1"/>
  <c r="D178" i="2"/>
  <c r="K177" i="2"/>
  <c r="G177" i="2"/>
  <c r="H177" i="2" s="1"/>
  <c r="O177" i="2" s="1"/>
  <c r="N177" i="2" s="1"/>
  <c r="D177" i="2"/>
  <c r="K176" i="2"/>
  <c r="G176" i="2"/>
  <c r="D176" i="2"/>
  <c r="M174" i="2"/>
  <c r="J174" i="2"/>
  <c r="F174" i="2"/>
  <c r="K173" i="2"/>
  <c r="G173" i="2"/>
  <c r="H173" i="2" s="1"/>
  <c r="O173" i="2" s="1"/>
  <c r="N173" i="2" s="1"/>
  <c r="D173" i="2"/>
  <c r="K172" i="2"/>
  <c r="G172" i="2"/>
  <c r="H172" i="2" s="1"/>
  <c r="O172" i="2" s="1"/>
  <c r="N172" i="2" s="1"/>
  <c r="D172" i="2"/>
  <c r="K171" i="2"/>
  <c r="G171" i="2"/>
  <c r="H171" i="2" s="1"/>
  <c r="O171" i="2" s="1"/>
  <c r="N171" i="2" s="1"/>
  <c r="D171" i="2"/>
  <c r="M169" i="2"/>
  <c r="J169" i="2"/>
  <c r="F169" i="2"/>
  <c r="K164" i="2"/>
  <c r="G164" i="2"/>
  <c r="H164" i="2" s="1"/>
  <c r="N164" i="2" s="1"/>
  <c r="D164" i="2"/>
  <c r="M161" i="2"/>
  <c r="M136" i="2" s="1"/>
  <c r="M12" i="2" s="1"/>
  <c r="L161" i="2"/>
  <c r="K161" i="2"/>
  <c r="J161" i="2"/>
  <c r="I161" i="2"/>
  <c r="G161" i="2"/>
  <c r="H161" i="2" s="1"/>
  <c r="F161" i="2"/>
  <c r="F136" i="2" s="1"/>
  <c r="F12" i="2" s="1"/>
  <c r="E161" i="2"/>
  <c r="D161" i="2"/>
  <c r="K160" i="2"/>
  <c r="K158" i="2" s="1"/>
  <c r="G160" i="2"/>
  <c r="G158" i="2" s="1"/>
  <c r="H158" i="2" s="1"/>
  <c r="D160" i="2"/>
  <c r="D158" i="2" s="1"/>
  <c r="L158" i="2"/>
  <c r="I158" i="2"/>
  <c r="E158" i="2"/>
  <c r="K157" i="2"/>
  <c r="G157" i="2"/>
  <c r="H157" i="2" s="1"/>
  <c r="N157" i="2" s="1"/>
  <c r="D157" i="2"/>
  <c r="D155" i="2" s="1"/>
  <c r="L155" i="2"/>
  <c r="K155" i="2"/>
  <c r="I155" i="2"/>
  <c r="E155" i="2"/>
  <c r="K154" i="2"/>
  <c r="G154" i="2"/>
  <c r="D154" i="2"/>
  <c r="K153" i="2"/>
  <c r="G153" i="2"/>
  <c r="H153" i="2" s="1"/>
  <c r="N153" i="2" s="1"/>
  <c r="D153" i="2"/>
  <c r="L151" i="2"/>
  <c r="I151" i="2"/>
  <c r="E151" i="2"/>
  <c r="K150" i="2"/>
  <c r="G150" i="2"/>
  <c r="H150" i="2" s="1"/>
  <c r="N150" i="2" s="1"/>
  <c r="D150" i="2"/>
  <c r="D148" i="2" s="1"/>
  <c r="L148" i="2"/>
  <c r="K148" i="2"/>
  <c r="I148" i="2"/>
  <c r="E148" i="2"/>
  <c r="K147" i="2"/>
  <c r="G147" i="2"/>
  <c r="H147" i="2" s="1"/>
  <c r="N147" i="2" s="1"/>
  <c r="D147" i="2"/>
  <c r="K146" i="2"/>
  <c r="G146" i="2"/>
  <c r="H146" i="2" s="1"/>
  <c r="N146" i="2" s="1"/>
  <c r="D146" i="2"/>
  <c r="K145" i="2"/>
  <c r="G145" i="2"/>
  <c r="H145" i="2" s="1"/>
  <c r="N145" i="2" s="1"/>
  <c r="D145" i="2"/>
  <c r="K144" i="2"/>
  <c r="G144" i="2"/>
  <c r="D144" i="2"/>
  <c r="L142" i="2"/>
  <c r="I142" i="2"/>
  <c r="E142" i="2"/>
  <c r="K141" i="2"/>
  <c r="G141" i="2"/>
  <c r="H141" i="2" s="1"/>
  <c r="N141" i="2" s="1"/>
  <c r="D141" i="2"/>
  <c r="K140" i="2"/>
  <c r="G140" i="2"/>
  <c r="G138" i="2" s="1"/>
  <c r="D140" i="2"/>
  <c r="L138" i="2"/>
  <c r="I138" i="2"/>
  <c r="E138" i="2"/>
  <c r="J136" i="2"/>
  <c r="K135" i="2"/>
  <c r="K133" i="2" s="1"/>
  <c r="G135" i="2"/>
  <c r="G133" i="2" s="1"/>
  <c r="H133" i="2" s="1"/>
  <c r="D135" i="2"/>
  <c r="D133" i="2" s="1"/>
  <c r="L133" i="2"/>
  <c r="I133" i="2"/>
  <c r="E133" i="2"/>
  <c r="K132" i="2"/>
  <c r="G132" i="2"/>
  <c r="H132" i="2" s="1"/>
  <c r="N132" i="2" s="1"/>
  <c r="D132" i="2"/>
  <c r="K131" i="2"/>
  <c r="G131" i="2"/>
  <c r="H131" i="2" s="1"/>
  <c r="N131" i="2" s="1"/>
  <c r="D131" i="2"/>
  <c r="K130" i="2"/>
  <c r="G130" i="2"/>
  <c r="H130" i="2" s="1"/>
  <c r="N130" i="2" s="1"/>
  <c r="D130" i="2"/>
  <c r="K129" i="2"/>
  <c r="G129" i="2"/>
  <c r="H129" i="2" s="1"/>
  <c r="N129" i="2" s="1"/>
  <c r="D129" i="2"/>
  <c r="L127" i="2"/>
  <c r="I127" i="2"/>
  <c r="E127" i="2"/>
  <c r="K126" i="2"/>
  <c r="G126" i="2"/>
  <c r="H126" i="2" s="1"/>
  <c r="N126" i="2" s="1"/>
  <c r="D126" i="2"/>
  <c r="K125" i="2"/>
  <c r="G125" i="2"/>
  <c r="H125" i="2" s="1"/>
  <c r="N125" i="2" s="1"/>
  <c r="D125" i="2"/>
  <c r="L123" i="2"/>
  <c r="I123" i="2"/>
  <c r="E123" i="2"/>
  <c r="K120" i="2"/>
  <c r="G120" i="2"/>
  <c r="H120" i="2" s="1"/>
  <c r="N120" i="2" s="1"/>
  <c r="D120" i="2"/>
  <c r="K119" i="2"/>
  <c r="G119" i="2"/>
  <c r="H119" i="2" s="1"/>
  <c r="N119" i="2" s="1"/>
  <c r="D119" i="2"/>
  <c r="K118" i="2"/>
  <c r="G118" i="2"/>
  <c r="H118" i="2" s="1"/>
  <c r="N118" i="2" s="1"/>
  <c r="D118" i="2"/>
  <c r="L117" i="2"/>
  <c r="I117" i="2"/>
  <c r="I113" i="2" s="1"/>
  <c r="E117" i="2"/>
  <c r="E113" i="2" s="1"/>
  <c r="K116" i="2"/>
  <c r="G116" i="2"/>
  <c r="H116" i="2" s="1"/>
  <c r="N116" i="2" s="1"/>
  <c r="D116" i="2"/>
  <c r="K115" i="2"/>
  <c r="G115" i="2"/>
  <c r="H115" i="2" s="1"/>
  <c r="N115" i="2" s="1"/>
  <c r="D115" i="2"/>
  <c r="L112" i="2"/>
  <c r="K112" i="2" s="1"/>
  <c r="I112" i="2"/>
  <c r="G112" i="2" s="1"/>
  <c r="E112" i="2"/>
  <c r="D112" i="2" s="1"/>
  <c r="K111" i="2"/>
  <c r="G111" i="2"/>
  <c r="H111" i="2" s="1"/>
  <c r="N111" i="2" s="1"/>
  <c r="D111" i="2"/>
  <c r="K110" i="2"/>
  <c r="G110" i="2"/>
  <c r="H110" i="2" s="1"/>
  <c r="N110" i="2" s="1"/>
  <c r="D110" i="2"/>
  <c r="I109" i="2"/>
  <c r="I105" i="2" s="1"/>
  <c r="K108" i="2"/>
  <c r="G108" i="2"/>
  <c r="H108" i="2" s="1"/>
  <c r="N108" i="2" s="1"/>
  <c r="D108" i="2"/>
  <c r="K107" i="2"/>
  <c r="G107" i="2"/>
  <c r="H107" i="2" s="1"/>
  <c r="N107" i="2" s="1"/>
  <c r="D107" i="2"/>
  <c r="K104" i="2"/>
  <c r="G104" i="2"/>
  <c r="D104" i="2"/>
  <c r="K103" i="2"/>
  <c r="G103" i="2"/>
  <c r="H103" i="2" s="1"/>
  <c r="N103" i="2" s="1"/>
  <c r="D103" i="2"/>
  <c r="L101" i="2"/>
  <c r="I101" i="2"/>
  <c r="E101" i="2"/>
  <c r="K100" i="2"/>
  <c r="G100" i="2"/>
  <c r="H100" i="2" s="1"/>
  <c r="N100" i="2" s="1"/>
  <c r="D100" i="2"/>
  <c r="K99" i="2"/>
  <c r="G99" i="2"/>
  <c r="H99" i="2" s="1"/>
  <c r="N99" i="2" s="1"/>
  <c r="D99" i="2"/>
  <c r="L97" i="2"/>
  <c r="I97" i="2"/>
  <c r="E97" i="2"/>
  <c r="K94" i="2"/>
  <c r="G94" i="2"/>
  <c r="H94" i="2" s="1"/>
  <c r="N94" i="2" s="1"/>
  <c r="D94" i="2"/>
  <c r="K93" i="2"/>
  <c r="G93" i="2"/>
  <c r="H93" i="2" s="1"/>
  <c r="N93" i="2" s="1"/>
  <c r="D93" i="2"/>
  <c r="L91" i="2"/>
  <c r="I91" i="2"/>
  <c r="G91" i="2"/>
  <c r="H91" i="2" s="1"/>
  <c r="E91" i="2"/>
  <c r="K90" i="2"/>
  <c r="G90" i="2"/>
  <c r="H90" i="2" s="1"/>
  <c r="N90" i="2" s="1"/>
  <c r="D90" i="2"/>
  <c r="K89" i="2"/>
  <c r="G89" i="2"/>
  <c r="H89" i="2" s="1"/>
  <c r="N89" i="2" s="1"/>
  <c r="D89" i="2"/>
  <c r="D87" i="2" s="1"/>
  <c r="L87" i="2"/>
  <c r="I87" i="2"/>
  <c r="E87" i="2"/>
  <c r="E85" i="2" s="1"/>
  <c r="K84" i="2"/>
  <c r="G84" i="2"/>
  <c r="D84" i="2"/>
  <c r="K83" i="2"/>
  <c r="G83" i="2"/>
  <c r="H83" i="2" s="1"/>
  <c r="N83" i="2" s="1"/>
  <c r="D83" i="2"/>
  <c r="K82" i="2"/>
  <c r="G82" i="2"/>
  <c r="H82" i="2" s="1"/>
  <c r="N82" i="2" s="1"/>
  <c r="D82" i="2"/>
  <c r="L80" i="2"/>
  <c r="I80" i="2"/>
  <c r="E80" i="2"/>
  <c r="K79" i="2"/>
  <c r="G79" i="2"/>
  <c r="H79" i="2" s="1"/>
  <c r="N79" i="2" s="1"/>
  <c r="D79" i="2"/>
  <c r="K78" i="2"/>
  <c r="G78" i="2"/>
  <c r="H78" i="2" s="1"/>
  <c r="N78" i="2" s="1"/>
  <c r="D78" i="2"/>
  <c r="L76" i="2"/>
  <c r="I76" i="2"/>
  <c r="E76" i="2"/>
  <c r="K75" i="2"/>
  <c r="G75" i="2"/>
  <c r="H75" i="2" s="1"/>
  <c r="N75" i="2" s="1"/>
  <c r="D75" i="2"/>
  <c r="K74" i="2"/>
  <c r="K72" i="2" s="1"/>
  <c r="G74" i="2"/>
  <c r="H74" i="2" s="1"/>
  <c r="N74" i="2" s="1"/>
  <c r="D74" i="2"/>
  <c r="L72" i="2"/>
  <c r="I72" i="2"/>
  <c r="E72" i="2"/>
  <c r="K69" i="2"/>
  <c r="G69" i="2"/>
  <c r="H69" i="2" s="1"/>
  <c r="N69" i="2" s="1"/>
  <c r="D69" i="2"/>
  <c r="K68" i="2"/>
  <c r="G68" i="2"/>
  <c r="H68" i="2" s="1"/>
  <c r="N68" i="2" s="1"/>
  <c r="D68" i="2"/>
  <c r="K67" i="2"/>
  <c r="G67" i="2"/>
  <c r="H67" i="2" s="1"/>
  <c r="N67" i="2" s="1"/>
  <c r="D67" i="2"/>
  <c r="K66" i="2"/>
  <c r="G66" i="2"/>
  <c r="H66" i="2" s="1"/>
  <c r="N66" i="2" s="1"/>
  <c r="D66" i="2"/>
  <c r="K65" i="2"/>
  <c r="G65" i="2"/>
  <c r="H65" i="2" s="1"/>
  <c r="N65" i="2" s="1"/>
  <c r="D65" i="2"/>
  <c r="K64" i="2"/>
  <c r="G64" i="2"/>
  <c r="D64" i="2"/>
  <c r="K63" i="2"/>
  <c r="G63" i="2"/>
  <c r="H63" i="2" s="1"/>
  <c r="N63" i="2" s="1"/>
  <c r="D63" i="2"/>
  <c r="K62" i="2"/>
  <c r="G62" i="2"/>
  <c r="H62" i="2" s="1"/>
  <c r="N62" i="2" s="1"/>
  <c r="D62" i="2"/>
  <c r="L60" i="2"/>
  <c r="I60" i="2"/>
  <c r="E60" i="2"/>
  <c r="K59" i="2"/>
  <c r="G59" i="2"/>
  <c r="H59" i="2" s="1"/>
  <c r="N59" i="2" s="1"/>
  <c r="D59" i="2"/>
  <c r="K58" i="2"/>
  <c r="G58" i="2"/>
  <c r="H58" i="2" s="1"/>
  <c r="N58" i="2" s="1"/>
  <c r="D58" i="2"/>
  <c r="L56" i="2"/>
  <c r="I56" i="2"/>
  <c r="E56" i="2"/>
  <c r="K55" i="2"/>
  <c r="G55" i="2"/>
  <c r="H55" i="2" s="1"/>
  <c r="N55" i="2" s="1"/>
  <c r="D55" i="2"/>
  <c r="D53" i="2" s="1"/>
  <c r="L53" i="2"/>
  <c r="K53" i="2"/>
  <c r="I53" i="2"/>
  <c r="E53" i="2"/>
  <c r="K52" i="2"/>
  <c r="G52" i="2"/>
  <c r="H52" i="2" s="1"/>
  <c r="N52" i="2" s="1"/>
  <c r="D52" i="2"/>
  <c r="K51" i="2"/>
  <c r="G51" i="2"/>
  <c r="H51" i="2" s="1"/>
  <c r="N51" i="2" s="1"/>
  <c r="D51" i="2"/>
  <c r="K50" i="2"/>
  <c r="G50" i="2"/>
  <c r="H50" i="2" s="1"/>
  <c r="N50" i="2" s="1"/>
  <c r="D50" i="2"/>
  <c r="K49" i="2"/>
  <c r="G49" i="2"/>
  <c r="H49" i="2" s="1"/>
  <c r="N49" i="2" s="1"/>
  <c r="D49" i="2"/>
  <c r="K48" i="2"/>
  <c r="G48" i="2"/>
  <c r="D48" i="2"/>
  <c r="K47" i="2"/>
  <c r="G47" i="2"/>
  <c r="H47" i="2" s="1"/>
  <c r="N47" i="2" s="1"/>
  <c r="D47" i="2"/>
  <c r="K46" i="2"/>
  <c r="G46" i="2"/>
  <c r="H46" i="2" s="1"/>
  <c r="N46" i="2" s="1"/>
  <c r="D46" i="2"/>
  <c r="K45" i="2"/>
  <c r="G45" i="2"/>
  <c r="H45" i="2" s="1"/>
  <c r="N45" i="2" s="1"/>
  <c r="D45" i="2"/>
  <c r="L43" i="2"/>
  <c r="I43" i="2"/>
  <c r="E43" i="2"/>
  <c r="K42" i="2"/>
  <c r="G42" i="2"/>
  <c r="H42" i="2" s="1"/>
  <c r="N42" i="2" s="1"/>
  <c r="D42" i="2"/>
  <c r="K41" i="2"/>
  <c r="G41" i="2"/>
  <c r="H41" i="2" s="1"/>
  <c r="N41" i="2" s="1"/>
  <c r="D41" i="2"/>
  <c r="K40" i="2"/>
  <c r="G40" i="2"/>
  <c r="D40" i="2"/>
  <c r="L38" i="2"/>
  <c r="I38" i="2"/>
  <c r="E38" i="2"/>
  <c r="K37" i="2"/>
  <c r="G37" i="2"/>
  <c r="H37" i="2" s="1"/>
  <c r="N37" i="2" s="1"/>
  <c r="D37" i="2"/>
  <c r="K36" i="2"/>
  <c r="G36" i="2"/>
  <c r="H36" i="2" s="1"/>
  <c r="N36" i="2" s="1"/>
  <c r="D36" i="2"/>
  <c r="K35" i="2"/>
  <c r="G35" i="2"/>
  <c r="H35" i="2" s="1"/>
  <c r="N35" i="2" s="1"/>
  <c r="D35" i="2"/>
  <c r="K34" i="2"/>
  <c r="G34" i="2"/>
  <c r="H34" i="2" s="1"/>
  <c r="N34" i="2" s="1"/>
  <c r="D34" i="2"/>
  <c r="K33" i="2"/>
  <c r="G33" i="2"/>
  <c r="H33" i="2" s="1"/>
  <c r="N33" i="2" s="1"/>
  <c r="D33" i="2"/>
  <c r="K32" i="2"/>
  <c r="G32" i="2"/>
  <c r="H32" i="2" s="1"/>
  <c r="N32" i="2" s="1"/>
  <c r="D32" i="2"/>
  <c r="K31" i="2"/>
  <c r="G31" i="2"/>
  <c r="H31" i="2" s="1"/>
  <c r="N31" i="2" s="1"/>
  <c r="D31" i="2"/>
  <c r="L29" i="2"/>
  <c r="I29" i="2"/>
  <c r="E29" i="2"/>
  <c r="K26" i="2"/>
  <c r="K24" i="2" s="1"/>
  <c r="G26" i="2"/>
  <c r="H26" i="2" s="1"/>
  <c r="N26" i="2" s="1"/>
  <c r="D26" i="2"/>
  <c r="D24" i="2" s="1"/>
  <c r="L24" i="2"/>
  <c r="I24" i="2"/>
  <c r="E24" i="2"/>
  <c r="K23" i="2"/>
  <c r="K21" i="2" s="1"/>
  <c r="G23" i="2"/>
  <c r="H23" i="2" s="1"/>
  <c r="N23" i="2" s="1"/>
  <c r="D23" i="2"/>
  <c r="D21" i="2" s="1"/>
  <c r="L21" i="2"/>
  <c r="I21" i="2"/>
  <c r="E21" i="2"/>
  <c r="K20" i="2"/>
  <c r="G20" i="2"/>
  <c r="D20" i="2"/>
  <c r="K19" i="2"/>
  <c r="G19" i="2"/>
  <c r="H19" i="2" s="1"/>
  <c r="N19" i="2" s="1"/>
  <c r="D19" i="2"/>
  <c r="K18" i="2"/>
  <c r="G18" i="2"/>
  <c r="H18" i="2" s="1"/>
  <c r="N18" i="2" s="1"/>
  <c r="D18" i="2"/>
  <c r="L16" i="2"/>
  <c r="I16" i="2"/>
  <c r="I14" i="2" s="1"/>
  <c r="E16" i="2"/>
  <c r="J12" i="2"/>
  <c r="I70" i="2" l="1"/>
  <c r="K76" i="2"/>
  <c r="K80" i="2"/>
  <c r="I136" i="2"/>
  <c r="M203" i="2"/>
  <c r="G72" i="2"/>
  <c r="H72" i="2" s="1"/>
  <c r="D179" i="2"/>
  <c r="D174" i="2"/>
  <c r="G200" i="2"/>
  <c r="H200" i="2" s="1"/>
  <c r="K87" i="2"/>
  <c r="D91" i="2"/>
  <c r="D117" i="2"/>
  <c r="D113" i="2" s="1"/>
  <c r="K151" i="2"/>
  <c r="G169" i="2"/>
  <c r="H169" i="2" s="1"/>
  <c r="O169" i="2" s="1"/>
  <c r="N169" i="2" s="1"/>
  <c r="D185" i="2"/>
  <c r="O191" i="2"/>
  <c r="N191" i="2" s="1"/>
  <c r="G194" i="2"/>
  <c r="H194" i="2" s="1"/>
  <c r="O194" i="2" s="1"/>
  <c r="N194" i="2" s="1"/>
  <c r="K56" i="2"/>
  <c r="D151" i="2"/>
  <c r="N158" i="2"/>
  <c r="G174" i="2"/>
  <c r="H174" i="2" s="1"/>
  <c r="K16" i="2"/>
  <c r="E121" i="2"/>
  <c r="G155" i="2"/>
  <c r="H155" i="2" s="1"/>
  <c r="N155" i="2" s="1"/>
  <c r="G24" i="2"/>
  <c r="H24" i="2" s="1"/>
  <c r="K14" i="2"/>
  <c r="G87" i="2"/>
  <c r="H87" i="2" s="1"/>
  <c r="N87" i="2" s="1"/>
  <c r="G97" i="2"/>
  <c r="H97" i="2" s="1"/>
  <c r="N97" i="2" s="1"/>
  <c r="N133" i="2"/>
  <c r="G142" i="2"/>
  <c r="H142" i="2" s="1"/>
  <c r="K142" i="2"/>
  <c r="G151" i="2"/>
  <c r="H151" i="2" s="1"/>
  <c r="N151" i="2" s="1"/>
  <c r="G185" i="2"/>
  <c r="H185" i="2" s="1"/>
  <c r="D221" i="2"/>
  <c r="D16" i="2"/>
  <c r="D14" i="2" s="1"/>
  <c r="K70" i="2"/>
  <c r="I85" i="2"/>
  <c r="K101" i="2"/>
  <c r="K123" i="2"/>
  <c r="G148" i="2"/>
  <c r="H148" i="2" s="1"/>
  <c r="N148" i="2" s="1"/>
  <c r="G213" i="2"/>
  <c r="H213" i="2" s="1"/>
  <c r="E14" i="2"/>
  <c r="D38" i="2"/>
  <c r="K43" i="2"/>
  <c r="D76" i="2"/>
  <c r="K91" i="2"/>
  <c r="O185" i="2"/>
  <c r="N185" i="2" s="1"/>
  <c r="G205" i="2"/>
  <c r="H205" i="2" s="1"/>
  <c r="O205" i="2" s="1"/>
  <c r="N205" i="2" s="1"/>
  <c r="G210" i="2"/>
  <c r="H210" i="2" s="1"/>
  <c r="K174" i="2"/>
  <c r="K221" i="2"/>
  <c r="K179" i="2"/>
  <c r="D29" i="2"/>
  <c r="K29" i="2"/>
  <c r="E70" i="2"/>
  <c r="L70" i="2"/>
  <c r="N72" i="2"/>
  <c r="D72" i="2"/>
  <c r="G76" i="2"/>
  <c r="H76" i="2" s="1"/>
  <c r="N76" i="2" s="1"/>
  <c r="G29" i="2"/>
  <c r="H29" i="2" s="1"/>
  <c r="N29" i="2" s="1"/>
  <c r="N56" i="2"/>
  <c r="D56" i="2"/>
  <c r="G80" i="2"/>
  <c r="H80" i="2" s="1"/>
  <c r="N80" i="2" s="1"/>
  <c r="N91" i="2"/>
  <c r="H104" i="2"/>
  <c r="N104" i="2" s="1"/>
  <c r="G101" i="2"/>
  <c r="H101" i="2" s="1"/>
  <c r="N161" i="2"/>
  <c r="L14" i="2"/>
  <c r="G16" i="2"/>
  <c r="H16" i="2" s="1"/>
  <c r="N16" i="2" s="1"/>
  <c r="H20" i="2"/>
  <c r="N20" i="2" s="1"/>
  <c r="G43" i="2"/>
  <c r="H43" i="2" s="1"/>
  <c r="N43" i="2" s="1"/>
  <c r="H48" i="2"/>
  <c r="N48" i="2" s="1"/>
  <c r="G21" i="2"/>
  <c r="H21" i="2" s="1"/>
  <c r="N21" i="2" s="1"/>
  <c r="G38" i="2"/>
  <c r="H38" i="2" s="1"/>
  <c r="N38" i="2" s="1"/>
  <c r="H40" i="2"/>
  <c r="N40" i="2" s="1"/>
  <c r="K38" i="2"/>
  <c r="G53" i="2"/>
  <c r="H53" i="2" s="1"/>
  <c r="N53" i="2" s="1"/>
  <c r="G56" i="2"/>
  <c r="H56" i="2" s="1"/>
  <c r="G60" i="2"/>
  <c r="H60" i="2" s="1"/>
  <c r="N60" i="2" s="1"/>
  <c r="H64" i="2"/>
  <c r="N64" i="2" s="1"/>
  <c r="K60" i="2"/>
  <c r="L85" i="2"/>
  <c r="O218" i="2"/>
  <c r="N218" i="2" s="1"/>
  <c r="K185" i="2"/>
  <c r="K194" i="2"/>
  <c r="D194" i="2"/>
  <c r="O200" i="2"/>
  <c r="N200" i="2" s="1"/>
  <c r="H212" i="2"/>
  <c r="O212" i="2" s="1"/>
  <c r="N212" i="2" s="1"/>
  <c r="H154" i="2"/>
  <c r="N154" i="2" s="1"/>
  <c r="K117" i="2"/>
  <c r="K113" i="2" s="1"/>
  <c r="G123" i="2"/>
  <c r="H123" i="2" s="1"/>
  <c r="N123" i="2" s="1"/>
  <c r="J167" i="2"/>
  <c r="J165" i="2" s="1"/>
  <c r="G221" i="2"/>
  <c r="H220" i="2"/>
  <c r="O220" i="2" s="1"/>
  <c r="N220" i="2" s="1"/>
  <c r="H196" i="2"/>
  <c r="O196" i="2" s="1"/>
  <c r="N196" i="2" s="1"/>
  <c r="D97" i="2"/>
  <c r="K109" i="2"/>
  <c r="K105" i="2" s="1"/>
  <c r="D138" i="2"/>
  <c r="D169" i="2"/>
  <c r="D167" i="2" s="1"/>
  <c r="D165" i="2" s="1"/>
  <c r="O174" i="2"/>
  <c r="N174" i="2" s="1"/>
  <c r="D205" i="2"/>
  <c r="K205" i="2"/>
  <c r="O210" i="2"/>
  <c r="N210" i="2" s="1"/>
  <c r="H209" i="2"/>
  <c r="O209" i="2" s="1"/>
  <c r="N209" i="2" s="1"/>
  <c r="H144" i="2"/>
  <c r="N144" i="2" s="1"/>
  <c r="K97" i="2"/>
  <c r="N101" i="2"/>
  <c r="D123" i="2"/>
  <c r="K138" i="2"/>
  <c r="G127" i="2"/>
  <c r="H127" i="2" s="1"/>
  <c r="N127" i="2" s="1"/>
  <c r="K127" i="2"/>
  <c r="D127" i="2"/>
  <c r="L121" i="2"/>
  <c r="D60" i="2"/>
  <c r="D80" i="2"/>
  <c r="D70" i="2"/>
  <c r="H84" i="2"/>
  <c r="N84" i="2" s="1"/>
  <c r="D85" i="2"/>
  <c r="D101" i="2"/>
  <c r="G109" i="2"/>
  <c r="H112" i="2"/>
  <c r="L109" i="2"/>
  <c r="E109" i="2"/>
  <c r="E105" i="2" s="1"/>
  <c r="E95" i="2" s="1"/>
  <c r="N112" i="2"/>
  <c r="L113" i="2"/>
  <c r="G117" i="2"/>
  <c r="H117" i="2" s="1"/>
  <c r="N117" i="2" s="1"/>
  <c r="I95" i="2"/>
  <c r="H135" i="2"/>
  <c r="N135" i="2" s="1"/>
  <c r="I121" i="2"/>
  <c r="H138" i="2"/>
  <c r="N138" i="2" s="1"/>
  <c r="H140" i="2"/>
  <c r="N140" i="2" s="1"/>
  <c r="N142" i="2"/>
  <c r="D142" i="2"/>
  <c r="E136" i="2"/>
  <c r="L136" i="2"/>
  <c r="H160" i="2"/>
  <c r="N160" i="2" s="1"/>
  <c r="K169" i="2"/>
  <c r="F167" i="2"/>
  <c r="F165" i="2" s="1"/>
  <c r="F10" i="2" s="1"/>
  <c r="H176" i="2"/>
  <c r="O176" i="2" s="1"/>
  <c r="N176" i="2" s="1"/>
  <c r="D43" i="2"/>
  <c r="I27" i="2"/>
  <c r="E27" i="2"/>
  <c r="L27" i="2"/>
  <c r="N24" i="2"/>
  <c r="J203" i="2"/>
  <c r="J10" i="2" s="1"/>
  <c r="O213" i="2"/>
  <c r="N213" i="2" s="1"/>
  <c r="D213" i="2"/>
  <c r="D210" i="2" s="1"/>
  <c r="K213" i="2"/>
  <c r="K210" i="2" s="1"/>
  <c r="M167" i="2"/>
  <c r="M165" i="2" s="1"/>
  <c r="G179" i="2"/>
  <c r="H179" i="2" s="1"/>
  <c r="O179" i="2" s="1"/>
  <c r="N179" i="2" s="1"/>
  <c r="D109" i="2"/>
  <c r="D105" i="2" s="1"/>
  <c r="K167" i="2"/>
  <c r="K165" i="2" s="1"/>
  <c r="H221" i="2" l="1"/>
  <c r="O221" i="2" s="1"/>
  <c r="N221" i="2" s="1"/>
  <c r="G203" i="2"/>
  <c r="H203" i="2" s="1"/>
  <c r="O203" i="2" s="1"/>
  <c r="N203" i="2" s="1"/>
  <c r="D136" i="2"/>
  <c r="D27" i="2"/>
  <c r="K85" i="2"/>
  <c r="K12" i="2" s="1"/>
  <c r="K136" i="2"/>
  <c r="D95" i="2"/>
  <c r="G121" i="2"/>
  <c r="H121" i="2" s="1"/>
  <c r="N121" i="2" s="1"/>
  <c r="G136" i="2"/>
  <c r="H136" i="2" s="1"/>
  <c r="N136" i="2" s="1"/>
  <c r="G85" i="2"/>
  <c r="H85" i="2" s="1"/>
  <c r="N85" i="2" s="1"/>
  <c r="K27" i="2"/>
  <c r="G167" i="2"/>
  <c r="H167" i="2" s="1"/>
  <c r="O167" i="2" s="1"/>
  <c r="N167" i="2" s="1"/>
  <c r="G14" i="2"/>
  <c r="H14" i="2" s="1"/>
  <c r="N14" i="2" s="1"/>
  <c r="D121" i="2"/>
  <c r="G27" i="2"/>
  <c r="H27" i="2" s="1"/>
  <c r="N27" i="2" s="1"/>
  <c r="K121" i="2"/>
  <c r="G70" i="2"/>
  <c r="H70" i="2" s="1"/>
  <c r="N70" i="2" s="1"/>
  <c r="K95" i="2"/>
  <c r="K203" i="2"/>
  <c r="L105" i="2"/>
  <c r="L95" i="2" s="1"/>
  <c r="H109" i="2"/>
  <c r="N109" i="2" s="1"/>
  <c r="G105" i="2"/>
  <c r="H105" i="2" s="1"/>
  <c r="G113" i="2"/>
  <c r="I12" i="2"/>
  <c r="I10" i="2" s="1"/>
  <c r="E12" i="2"/>
  <c r="E10" i="2" s="1"/>
  <c r="D203" i="2"/>
  <c r="G165" i="2"/>
  <c r="H165" i="2" s="1"/>
  <c r="O165" i="2" s="1"/>
  <c r="N165" i="2" s="1"/>
  <c r="M10" i="2"/>
  <c r="D12" i="2"/>
  <c r="D10" i="2" s="1"/>
  <c r="K10" i="2" l="1"/>
  <c r="N105" i="2"/>
  <c r="L12" i="2"/>
  <c r="L10" i="2" s="1"/>
  <c r="H113" i="2"/>
  <c r="N113" i="2" s="1"/>
  <c r="G95" i="2"/>
  <c r="H95" i="2" l="1"/>
  <c r="N95" i="2" s="1"/>
  <c r="G12" i="2"/>
  <c r="H12" i="2" l="1"/>
  <c r="N12" i="2" s="1"/>
  <c r="G10" i="2"/>
  <c r="H10" i="2" s="1"/>
  <c r="N10" i="2" s="1"/>
</calcChain>
</file>

<file path=xl/sharedStrings.xml><?xml version="1.0" encoding="utf-8"?>
<sst xmlns="http://schemas.openxmlformats.org/spreadsheetml/2006/main" count="830" uniqueCount="292">
  <si>
    <t>հոդվածներ</t>
  </si>
  <si>
    <t>տարեկան պլան</t>
  </si>
  <si>
    <t>փաստացի ծախսեր</t>
  </si>
  <si>
    <t xml:space="preserve">այդ թվում` </t>
  </si>
  <si>
    <t>x</t>
  </si>
  <si>
    <t xml:space="preserve">1.1 ԱՇԽԱՏԱՆՔԻ ՎԱՐՁԱՏՐՈՒԹՅՈՒՆ </t>
  </si>
  <si>
    <t>որից`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</si>
  <si>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</si>
  <si>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</si>
  <si>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</si>
  <si>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</si>
  <si>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</si>
  <si>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</si>
  <si>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</si>
  <si>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</si>
  <si>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</si>
  <si>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</si>
  <si>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</si>
  <si>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</si>
  <si>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 xml:space="preserve">1.2 ԾԱՌԱՅՈՒԹՅՈՒՆՆԵՐԻ ԵՎ ԱՊՐԱՆՔՆԵՐԻ ՁԵՌՔ ԲԵՐՈՒՄ 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</si>
  <si>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</si>
  <si>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</si>
  <si>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</si>
  <si>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</si>
  <si>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</si>
  <si>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</si>
  <si>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</si>
  <si>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</si>
  <si>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</si>
  <si>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</si>
  <si>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</si>
  <si>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</si>
  <si>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</si>
  <si>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</si>
  <si>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</si>
  <si>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</si>
  <si>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</si>
  <si>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</si>
  <si>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</si>
  <si>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</si>
  <si>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</si>
  <si>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 xml:space="preserve">ՊԱՅՄԱՆԱԳՐԱՅԻՆ ԱՅԼ ԾԱՌԱՅՈՒԹՅՈՒՆՆԵՐԻ ՁԵՌՔ ԲԵՐՈՒՄ </t>
  </si>
  <si>
    <t>X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</si>
  <si>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</si>
  <si>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</si>
  <si>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</si>
  <si>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</si>
  <si>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</si>
  <si>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</si>
  <si>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</si>
  <si>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</si>
  <si>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</si>
  <si>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</si>
  <si>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</si>
  <si>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</si>
  <si>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</si>
  <si>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</si>
  <si>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</si>
  <si>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</si>
  <si>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-Մասնագիտական ծառայություններ</t>
  </si>
  <si>
    <t>4241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</si>
  <si>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</si>
  <si>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</si>
  <si>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</si>
  <si>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</si>
  <si>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</si>
  <si>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</si>
  <si>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</si>
  <si>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</si>
  <si>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</si>
  <si>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</si>
  <si>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</si>
  <si>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</si>
  <si>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</si>
  <si>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</si>
  <si>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</si>
  <si>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</si>
  <si>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</si>
  <si>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</si>
  <si>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</si>
  <si>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</si>
  <si>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</si>
  <si>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</si>
  <si>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</si>
  <si>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</si>
  <si>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</si>
  <si>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</si>
  <si>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</si>
  <si>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</si>
  <si>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</si>
  <si>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</si>
  <si>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</si>
  <si>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</si>
  <si>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</si>
  <si>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</si>
  <si>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</si>
  <si>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</si>
  <si>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</si>
  <si>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</si>
  <si>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</si>
  <si>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</si>
  <si>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</si>
  <si>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</si>
  <si>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</si>
  <si>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</si>
  <si>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</si>
  <si>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</si>
  <si>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</si>
  <si>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</si>
  <si>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</si>
  <si>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</si>
  <si>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</si>
  <si>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</si>
  <si>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</si>
  <si>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</si>
  <si>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</si>
  <si>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</si>
  <si>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</si>
  <si>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</si>
  <si>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</si>
  <si>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</si>
  <si>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</si>
  <si>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</si>
  <si>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</si>
  <si>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</si>
  <si>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</si>
  <si>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</si>
  <si>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</si>
  <si>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>4657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</si>
  <si>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</si>
  <si>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</si>
  <si>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</si>
  <si>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</si>
  <si>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</si>
  <si>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</si>
  <si>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</si>
  <si>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</si>
  <si>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</si>
  <si>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</si>
  <si>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</si>
  <si>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</si>
  <si>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</si>
  <si>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</si>
  <si>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</si>
  <si>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</si>
  <si>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-Կենսաթոշակներ</t>
  </si>
  <si>
    <t>4741</t>
  </si>
  <si>
    <t xml:space="preserve">1.7 ԱՅԼ ԾԱԽՍԵՐ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</si>
  <si>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</si>
  <si>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</si>
  <si>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</si>
  <si>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</si>
  <si>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</si>
  <si>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</si>
  <si>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</si>
  <si>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</si>
  <si>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</si>
  <si>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</si>
  <si>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</si>
  <si>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</si>
  <si>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</si>
  <si>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</si>
  <si>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</si>
  <si>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</si>
  <si>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</si>
  <si>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</si>
  <si>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</si>
  <si>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</si>
  <si>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</si>
  <si>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</si>
  <si>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</si>
  <si>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-Այլ ծախսեր</t>
  </si>
  <si>
    <t>4861</t>
  </si>
  <si>
    <t xml:space="preserve">ՊԱՀՈՒՍՏԱՅԻՆ ՄԻՋՈՑՆԵՐ 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</si>
  <si>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</si>
  <si>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</si>
  <si>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</si>
  <si>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 xml:space="preserve">1.1. ՀԻՄՆԱԿԱՆ ՄԻՋՈՑՆԵՐ                                 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</si>
  <si>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</si>
  <si>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</si>
  <si>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</si>
  <si>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</si>
  <si>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</si>
  <si>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</si>
  <si>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</si>
  <si>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</si>
  <si>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</si>
  <si>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</si>
  <si>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</si>
  <si>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</si>
  <si>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- Նախագծահետազոտական ծախսեր</t>
  </si>
  <si>
    <t>5134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</si>
  <si>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</si>
  <si>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</si>
  <si>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</si>
  <si>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</si>
  <si>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</si>
  <si>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</si>
  <si>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</si>
  <si>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</si>
  <si>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</si>
  <si>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</si>
  <si>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</si>
  <si>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</si>
  <si>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</si>
  <si>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</si>
  <si>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</si>
  <si>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</si>
  <si>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</si>
  <si>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</si>
  <si>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</si>
  <si>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</si>
  <si>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</si>
  <si>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>այդ թվում`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</si>
  <si>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</si>
  <si>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</si>
  <si>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</si>
  <si>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</si>
  <si>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</si>
  <si>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</si>
  <si>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</si>
  <si>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</si>
  <si>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</si>
  <si>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</si>
  <si>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</si>
  <si>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</si>
  <si>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</si>
  <si>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</si>
  <si>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</si>
  <si>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</si>
  <si>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</si>
  <si>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</si>
  <si>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</si>
  <si>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</si>
  <si>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</si>
  <si>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</si>
  <si>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</si>
  <si>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</si>
  <si>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</si>
  <si>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</si>
  <si>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</si>
  <si>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</si>
  <si>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1.5 ԴՐԱՄԱՇՆՈՐՀՆԵՐ </t>
  </si>
  <si>
    <t xml:space="preserve">ԸՆԹԱՑԻԿ ԴՐԱՄԱՇՆՈՐՀՆԵՐ ՊԵՏԱԿԱՆ ՀԱՏՎԱԾԻ ԱՅԼ ՄԱԿԱՐԴԱԿՆԵՐԻՆ </t>
  </si>
  <si>
    <t xml:space="preserve"> ՆՅՈՒԹԵՐ </t>
  </si>
  <si>
    <t>ԾԱԽՍԵՐ</t>
  </si>
  <si>
    <t xml:space="preserve"> Տողի</t>
  </si>
  <si>
    <t>NN</t>
  </si>
  <si>
    <t>վարչական մաս</t>
  </si>
  <si>
    <t>ֆոնդային մաս</t>
  </si>
  <si>
    <t xml:space="preserve"> ԱՅԼ ՄԱՍՆԱԳԻՏԱԿԱՆ ԾԱՌԱՅՈՒԹՅՈՒՆՆԵՐԻ ՁԵՌՔ ԲԵՐՈՒՄ  (տող 4241)</t>
  </si>
  <si>
    <t>ԸՆԹԱՑԻԿ ՆՈՐՈԳՈՒՄ ԵՎ ՊԱՀՊԱՆՈՒՄ (ծառայություններ և նյութեր) (տող4251+տող4252)</t>
  </si>
  <si>
    <t>ՍՈՒԲՍԻԴԻԱՆԵՐ ՊԵՏԱԿԱՆ (ՀԱՄԱՅՆՔԱՅԻՆ) ԿԱԶՄԱԿԵՐՊՈՒԹՅՈՒՆՆԵՐԻՆ (տող4411+տող4412)</t>
  </si>
  <si>
    <t>ԿԱՊԻՏԱԼ ԴՐԱՄԱՇՆՈՐՀՆԵՐ ՊԵՏԱԿԱՆ ՀԱՏՎԱԾԻ ԱՅԼ ՄԱԿԱՐԴԱԿՆԵՐԻՆ (տող4541+տող4542+տող4543)</t>
  </si>
  <si>
    <t xml:space="preserve">ՆՎԻՐԱՏՎՈՒԹՅՈՒՆՆԵՐ ՈՉ ԿԱՌԱՎԱՐԱԿԱՆ (ՀԱՍԱՐԱԿԱԿԱՆ) ԿԱԶՄԱԿԵՐՊՈՒԹՅՈՒՆՆԵՐԻՆ (տող4711+տող4712) 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</si>
  <si>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</si>
  <si>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</si>
  <si>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</si>
  <si>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</si>
  <si>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</si>
  <si>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</si>
  <si>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</si>
  <si>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>ՉԱՐՏԱԴՐՎԱԾ ԱԿՏԻՎՆԵՐԻ ԻՐԱՑՈՒՄԻՑ ՄՈՒՏՔԵՐ`                                                   (տող6410+տող6420+տող6430+տող6440)</t>
  </si>
  <si>
    <t xml:space="preserve"> ԸՆԴԱՄԵՆԸ    ԾԱԽՍԵՐ                                        </t>
  </si>
  <si>
    <t>ԴՐԱՄՈՎ ՎՃԱՐՎՈՂ ԱՇԽԱՏԱՎԱՐՁԵՐ ԵՎ ՀԱՎԵԼԱՎՃԱՐՆԵՐ</t>
  </si>
  <si>
    <t>ՇԱՐՈՒՆԱԿԱԿԱՆ ԾԱԽՍԵՐ</t>
  </si>
  <si>
    <t xml:space="preserve"> 1.3 ՏՈԿՈՍԱՎՃԱՐՆԵՐ</t>
  </si>
  <si>
    <t xml:space="preserve">ԴՐԱՄԱՇՆՈՐՀՆԵՐ ՕՏԱՐԵՐԿՐՅԱ ԿԱՌԱՎԱՐՈՒԹՅՈՒՆՆԵՐԻՆ </t>
  </si>
  <si>
    <t xml:space="preserve">ԴՐԱՄԱՇՆՈՐՀՆԵՐ ՄԻՋԱԶԳԱՅԻՆ ԿԱԶՄԱԿԵՐՊՈՒԹՅՈՒՆՆԵՐԻՆ </t>
  </si>
  <si>
    <t xml:space="preserve"> - Այլ ընթացիկ դրամաշնորհներ                        </t>
  </si>
  <si>
    <t xml:space="preserve"> -Այլ կապիտալ դրամաշնորհներ                                   </t>
  </si>
  <si>
    <t>1.6 ՍՈՑԻԱԼԱԿԱՆ ՆՊԱՍՏՆԵՐ ԵՎ ԿԵՆՍԱԹՈՇԱԿՆԵՐ</t>
  </si>
  <si>
    <t xml:space="preserve"> ԿԵՆՍԱԹՈՇԱԿՆԵՐ</t>
  </si>
  <si>
    <t xml:space="preserve"> ԱՅԼ ԾԱԽՍԵՐ </t>
  </si>
  <si>
    <t xml:space="preserve">Բ. ՈՉ ՖԻՆԱՆՍԱԿԱՆ ԱԿՏԻՎՆԵՐԻ ԳԾՈՎ ԾԱԽՍԵՐ                 </t>
  </si>
  <si>
    <t xml:space="preserve">ՇԵՆՔԵՐ ԵՎ ՇԻՆՈՒԹՅՈՒՆՆԵՐ                                  </t>
  </si>
  <si>
    <t>ՄԵՔԵՆԱՆԵՐ ԵՎ ՍԱՐՔԱՎՈՐՈՒՄՆԵՐ</t>
  </si>
  <si>
    <t xml:space="preserve"> ԱՅԼ ՀԻՄՆԱԿԱՆ ՄԻՋՈՑՆԵՐ</t>
  </si>
  <si>
    <t xml:space="preserve">1.2 ՊԱՇԱՐՆԵՐ </t>
  </si>
  <si>
    <t xml:space="preserve">1.3 ԲԱՐՁՐԱՐԺԵՔ ԱԿՏԻՎՆԵՐ </t>
  </si>
  <si>
    <t xml:space="preserve"> Գ. ՈՉ ՖԻՆԱՆՍԱԿԱՆ ԱԿՏԻՎՆԵՐԻ ԻՐԱՑՈՒՄԻՑ ՄՈՒՏՔԵՐ </t>
  </si>
  <si>
    <t xml:space="preserve">կատարողական % </t>
  </si>
  <si>
    <t>Անվանումը</t>
  </si>
  <si>
    <t xml:space="preserve">Ա.   ԸՆԹԱՑԻԿ  ԾԱԽՍԵՐ            </t>
  </si>
  <si>
    <r>
      <t xml:space="preserve">                                                                </t>
    </r>
    <r>
      <rPr>
        <b/>
        <sz val="16"/>
        <color indexed="8"/>
        <rFont val="Calibri"/>
        <family val="2"/>
      </rPr>
      <t xml:space="preserve"> ԿԱՏԱՐՈՂԱԿԱՆ</t>
    </r>
  </si>
  <si>
    <t>ՀՀ դրամ</t>
  </si>
  <si>
    <t>3-րդ եռամսյակի պլան</t>
  </si>
  <si>
    <r>
      <t xml:space="preserve">                                                              </t>
    </r>
    <r>
      <rPr>
        <b/>
        <sz val="10"/>
        <rFont val="Arial LatArm"/>
        <family val="2"/>
      </rPr>
      <t xml:space="preserve">           </t>
    </r>
    <r>
      <rPr>
        <b/>
        <sz val="12"/>
        <rFont val="Arial LatArm"/>
        <family val="2"/>
      </rPr>
      <t xml:space="preserve"> Հավելված 2  </t>
    </r>
  </si>
  <si>
    <r>
      <rPr>
        <b/>
        <sz val="16"/>
        <color indexed="8"/>
        <rFont val="Calibri"/>
        <family val="2"/>
      </rPr>
      <t xml:space="preserve">ՀՀ ԱՐԱՐԱՏԻ ՄԱՐԶԻ ՎԵԴԻ ՀԱՄԱՅՆՔԻ 2022Թ. ԲՅՈՒՋԵԻ  ԾԱԽՍԵՐԻ </t>
    </r>
    <r>
      <rPr>
        <b/>
        <sz val="14"/>
        <color indexed="8"/>
        <rFont val="Calibri"/>
        <family val="2"/>
      </rPr>
      <t xml:space="preserve"> </t>
    </r>
  </si>
  <si>
    <t xml:space="preserve">2022թ.ԲՅՈՒՋԵԻ 3-ՐԴ ԵՌԱՄՍՅԱԿ </t>
  </si>
  <si>
    <t xml:space="preserve">                                                                     Վեդի համայնքի ավագանու</t>
  </si>
  <si>
    <r>
      <t xml:space="preserve">                                                    </t>
    </r>
    <r>
      <rPr>
        <b/>
        <sz val="12"/>
        <rFont val="Arial LatArm"/>
        <family val="2"/>
      </rPr>
      <t xml:space="preserve">2022 թվականի </t>
    </r>
    <r>
      <rPr>
        <b/>
        <sz val="12"/>
        <color theme="1"/>
        <rFont val="Arial LatArm"/>
        <family val="2"/>
      </rPr>
      <t>հոկտեմբերի</t>
    </r>
    <r>
      <rPr>
        <b/>
        <sz val="12"/>
        <color rgb="FFFF0000"/>
        <rFont val="Arial LatArm"/>
        <family val="2"/>
      </rPr>
      <t xml:space="preserve">   </t>
    </r>
    <r>
      <rPr>
        <b/>
        <sz val="12"/>
        <color theme="1"/>
        <rFont val="Arial LatArm"/>
        <family val="2"/>
      </rPr>
      <t xml:space="preserve">-ի N  -Ա </t>
    </r>
    <r>
      <rPr>
        <b/>
        <sz val="12"/>
        <rFont val="Arial LatArm"/>
        <family val="2"/>
      </rPr>
      <t>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</si>
</sst>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 LatArm"/>
      <family val="2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4"/>
      <name val="Arial LatArm"/>
      <family val="2"/>
    </font>
    <font>
      <sz val="11"/>
      <color indexed="8"/>
      <name val="Calibri"/>
      <family val="2"/>
      <charset val="1"/>
    </font>
    <font>
      <sz val="8"/>
      <name val="Arial LatArm"/>
      <family val="2"/>
    </font>
    <font>
      <b/>
      <sz val="8"/>
      <name val="Arial LatArm"/>
      <family val="2"/>
    </font>
    <font>
      <b/>
      <sz val="9"/>
      <color indexed="8"/>
      <name val="Calibri"/>
      <family val="2"/>
      <charset val="1"/>
    </font>
    <font>
      <b/>
      <sz val="12"/>
      <name val="Arial LatArm"/>
      <family val="2"/>
    </font>
    <font>
      <b/>
      <sz val="9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color indexed="8"/>
      <name val="Calibri"/>
      <family val="2"/>
    </font>
    <font>
      <b/>
      <sz val="12"/>
      <color rgb="FFFF0000"/>
      <name val="Arial LatArm"/>
      <family val="2"/>
    </font>
    <font>
      <b/>
      <sz val="16"/>
      <color indexed="8"/>
      <name val="Calibri"/>
      <family val="2"/>
    </font>
    <font>
      <b/>
      <sz val="12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B0B0B0"/>
      </left>
      <right/>
      <top style="thin">
        <color rgb="FFB0B0B0"/>
      </top>
      <bottom style="thin">
        <color rgb="FFB0B0B0"/>
      </bottom>
      <diagonal/>
    </border>
    <border>
      <left style="hair">
        <color rgb="FFB0B0B0"/>
      </left>
      <right style="thin">
        <color rgb="FFB0B0B0"/>
      </right>
      <top/>
      <bottom style="thin">
        <color rgb="FFB0B0B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3" applyNumberFormat="0" applyFill="0" applyProtection="0">
      <alignment horizontal="left" vertical="center" wrapText="1"/>
    </xf>
    <xf numFmtId="0" fontId="1" fillId="0" borderId="3" applyNumberFormat="0" applyFill="0" applyProtection="0">
      <alignment horizontal="center" vertical="center"/>
    </xf>
    <xf numFmtId="4" fontId="1" fillId="0" borderId="3" applyFill="0" applyProtection="0">
      <alignment horizontal="right" vertical="center"/>
    </xf>
    <xf numFmtId="0" fontId="4" fillId="0" borderId="6" applyNumberFormat="0" applyFill="0" applyProtection="0">
      <alignment horizontal="center"/>
    </xf>
    <xf numFmtId="0" fontId="5" fillId="0" borderId="6" applyNumberFormat="0" applyFont="0" applyFill="0" applyAlignment="0" applyProtection="0"/>
    <xf numFmtId="0" fontId="4" fillId="0" borderId="6" applyNumberFormat="0" applyFill="0" applyProtection="0">
      <alignment horizontal="center" vertical="center"/>
    </xf>
    <xf numFmtId="4" fontId="6" fillId="0" borderId="7" applyFill="0" applyProtection="0">
      <alignment horizontal="right" vertical="center"/>
    </xf>
    <xf numFmtId="4" fontId="6" fillId="0" borderId="7" applyFill="0" applyProtection="0">
      <alignment horizontal="center" vertical="center"/>
    </xf>
    <xf numFmtId="0" fontId="1" fillId="0" borderId="7" applyNumberFormat="0" applyFill="0" applyProtection="0">
      <alignment horizontal="left" vertical="center" wrapText="1"/>
    </xf>
  </cellStyleXfs>
  <cellXfs count="44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6" xfId="5" applyFill="1"/>
    <xf numFmtId="4" fontId="6" fillId="0" borderId="7" xfId="8" applyFill="1">
      <alignment horizontal="center" vertical="center"/>
    </xf>
    <xf numFmtId="0" fontId="1" fillId="0" borderId="3" xfId="2" applyFill="1">
      <alignment horizontal="center" vertical="center"/>
    </xf>
    <xf numFmtId="0" fontId="1" fillId="0" borderId="3" xfId="1" applyFill="1">
      <alignment horizontal="left" vertical="center" wrapText="1"/>
    </xf>
    <xf numFmtId="4" fontId="1" fillId="0" borderId="3" xfId="3" applyFill="1">
      <alignment horizontal="right" vertical="center"/>
    </xf>
    <xf numFmtId="4" fontId="1" fillId="0" borderId="5" xfId="3" applyFill="1" applyBorder="1">
      <alignment horizontal="right" vertical="center"/>
    </xf>
    <xf numFmtId="0" fontId="5" fillId="0" borderId="8" xfId="5" applyFill="1" applyBorder="1"/>
    <xf numFmtId="0" fontId="5" fillId="0" borderId="9" xfId="5" applyFill="1" applyBorder="1"/>
    <xf numFmtId="0" fontId="5" fillId="0" borderId="10" xfId="5" applyFill="1" applyBorder="1"/>
    <xf numFmtId="164" fontId="5" fillId="0" borderId="1" xfId="5" applyNumberFormat="1" applyFill="1" applyBorder="1"/>
    <xf numFmtId="0" fontId="5" fillId="0" borderId="1" xfId="5" applyFill="1" applyBorder="1"/>
    <xf numFmtId="4" fontId="10" fillId="0" borderId="7" xfId="8" applyFont="1" applyFill="1">
      <alignment horizontal="center" vertical="center"/>
    </xf>
    <xf numFmtId="0" fontId="13" fillId="0" borderId="6" xfId="5" applyFont="1" applyFill="1"/>
    <xf numFmtId="0" fontId="13" fillId="0" borderId="6" xfId="5" applyFont="1" applyFill="1" applyAlignment="1"/>
    <xf numFmtId="0" fontId="5" fillId="0" borderId="6" xfId="5" applyFill="1" applyAlignment="1"/>
    <xf numFmtId="0" fontId="9" fillId="0" borderId="11" xfId="9" applyFont="1" applyFill="1" applyBorder="1" applyAlignment="1">
      <alignment horizontal="center" vertical="center" wrapText="1"/>
    </xf>
    <xf numFmtId="4" fontId="6" fillId="0" borderId="12" xfId="8" applyFill="1" applyBorder="1">
      <alignment horizontal="center" vertical="center"/>
    </xf>
    <xf numFmtId="4" fontId="7" fillId="0" borderId="2" xfId="7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1" fontId="1" fillId="0" borderId="3" xfId="3" applyNumberFormat="1" applyFill="1" applyAlignment="1">
      <alignment horizontal="center"/>
    </xf>
    <xf numFmtId="1" fontId="1" fillId="0" borderId="4" xfId="3" applyNumberFormat="1" applyFill="1" applyBorder="1" applyAlignment="1">
      <alignment horizontal="center"/>
    </xf>
    <xf numFmtId="1" fontId="5" fillId="0" borderId="2" xfId="5" applyNumberFormat="1" applyFill="1" applyBorder="1" applyAlignment="1">
      <alignment horizontal="center"/>
    </xf>
    <xf numFmtId="1" fontId="1" fillId="0" borderId="3" xfId="2" applyNumberFormat="1" applyFill="1" applyAlignment="1">
      <alignment horizontal="center"/>
    </xf>
    <xf numFmtId="1" fontId="1" fillId="0" borderId="5" xfId="2" applyNumberFormat="1" applyFill="1" applyBorder="1" applyAlignment="1">
      <alignment horizontal="center"/>
    </xf>
    <xf numFmtId="1" fontId="5" fillId="0" borderId="1" xfId="5" applyNumberFormat="1" applyFill="1" applyBorder="1" applyAlignment="1">
      <alignment horizontal="center"/>
    </xf>
    <xf numFmtId="1" fontId="1" fillId="0" borderId="5" xfId="3" applyNumberFormat="1" applyFill="1" applyBorder="1" applyAlignment="1">
      <alignment horizontal="center"/>
    </xf>
    <xf numFmtId="0" fontId="1" fillId="0" borderId="3" xfId="2" applyFill="1" applyAlignment="1">
      <alignment horizontal="center" vertical="center"/>
    </xf>
    <xf numFmtId="0" fontId="1" fillId="0" borderId="3" xfId="1" applyFill="1" applyAlignment="1">
      <alignment horizontal="center" vertical="center" wrapText="1"/>
    </xf>
    <xf numFmtId="4" fontId="1" fillId="0" borderId="3" xfId="3" applyFill="1" applyAlignment="1">
      <alignment horizontal="center" vertical="center"/>
    </xf>
    <xf numFmtId="1" fontId="1" fillId="0" borderId="3" xfId="2" applyNumberFormat="1" applyFill="1" applyAlignment="1">
      <alignment horizontal="center" vertical="center"/>
    </xf>
    <xf numFmtId="1" fontId="1" fillId="0" borderId="3" xfId="3" applyNumberFormat="1" applyFill="1" applyAlignment="1">
      <alignment horizontal="center" vertical="center"/>
    </xf>
    <xf numFmtId="1" fontId="1" fillId="0" borderId="5" xfId="2" applyNumberFormat="1" applyFill="1" applyBorder="1" applyAlignment="1">
      <alignment horizontal="center" vertical="center"/>
    </xf>
    <xf numFmtId="1" fontId="1" fillId="0" borderId="5" xfId="3" applyNumberFormat="1" applyFill="1" applyBorder="1" applyAlignment="1">
      <alignment horizontal="center" vertical="center"/>
    </xf>
    <xf numFmtId="0" fontId="4" fillId="0" borderId="6" xfId="4" applyFill="1">
      <alignment horizontal="center"/>
    </xf>
    <xf numFmtId="0" fontId="9" fillId="0" borderId="6" xfId="6" applyFont="1" applyFill="1">
      <alignment horizontal="center" vertical="center"/>
    </xf>
    <xf numFmtId="0" fontId="4" fillId="0" borderId="6" xfId="6" applyFill="1">
      <alignment horizontal="center" vertical="center"/>
    </xf>
    <xf numFmtId="0" fontId="12" fillId="0" borderId="6" xfId="6" applyFont="1" applyFill="1">
      <alignment horizontal="center" vertical="center"/>
    </xf>
    <xf numFmtId="4" fontId="7" fillId="0" borderId="13" xfId="8" applyFont="1" applyFill="1" applyBorder="1" applyAlignment="1">
      <alignment horizontal="center" vertical="center"/>
    </xf>
    <xf numFmtId="4" fontId="7" fillId="0" borderId="14" xfId="8" applyFont="1" applyFill="1" applyBorder="1" applyAlignment="1">
      <alignment horizontal="center" vertical="center"/>
    </xf>
    <xf numFmtId="4" fontId="7" fillId="0" borderId="15" xfId="8" applyFont="1" applyFill="1" applyBorder="1" applyAlignment="1">
      <alignment horizontal="center" vertical="center"/>
    </xf>
  </cellXfs>
  <cellStyles count="10">
    <cellStyle name="bckgrnd_900" xfId="5"/>
    <cellStyle name="cntr_arm10_Bord_900" xfId="2"/>
    <cellStyle name="cntr_arm10_BordGrey_900" xfId="8"/>
    <cellStyle name="cntr_arm10bld_900" xfId="6"/>
    <cellStyle name="cntrBtm_arm10bld_900" xfId="4"/>
    <cellStyle name="left_arm10_BordWW_900" xfId="1"/>
    <cellStyle name="left_arm10_GrBordWW_900" xfId="9"/>
    <cellStyle name="rgt_arm10_BordGrey_900" xfId="7"/>
    <cellStyle name="rgt_arm14_Money_900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tabSelected="1" zoomScale="96" zoomScaleNormal="96" workbookViewId="0">
      <selection activeCell="A3" sqref="A3:M3"/>
    </sheetView>
  </sheetViews>
  <sheetFormatPr defaultRowHeight="15" x14ac:dyDescent="0.25"/>
  <cols>
    <col min="1" max="1" width="3.42578125" style="4" customWidth="1"/>
    <col min="2" max="2" width="37.140625" style="4" customWidth="1"/>
    <col min="3" max="3" width="7" style="4" customWidth="1"/>
    <col min="4" max="4" width="0.140625" style="4" hidden="1" customWidth="1"/>
    <col min="5" max="5" width="19" style="4" hidden="1" customWidth="1"/>
    <col min="6" max="6" width="0.7109375" style="4" hidden="1" customWidth="1"/>
    <col min="7" max="7" width="11.7109375" style="4" customWidth="1"/>
    <col min="8" max="8" width="14" style="4" customWidth="1"/>
    <col min="9" max="9" width="0.140625" style="4" hidden="1" customWidth="1"/>
    <col min="10" max="11" width="19" style="4" hidden="1" customWidth="1"/>
    <col min="12" max="12" width="12.28515625" style="4" customWidth="1"/>
    <col min="13" max="13" width="0.42578125" style="4" hidden="1" customWidth="1"/>
    <col min="14" max="14" width="7.140625" style="4" customWidth="1"/>
    <col min="15" max="15" width="0.7109375" style="4" hidden="1" customWidth="1"/>
    <col min="16" max="16384" width="9.140625" style="4"/>
  </cols>
  <sheetData>
    <row r="1" spans="1:16" ht="34.5" customHeight="1" x14ac:dyDescent="0.25">
      <c r="A1" s="37" t="s">
        <v>287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6" ht="27" customHeight="1" x14ac:dyDescent="0.25">
      <c r="A2" s="38" t="s">
        <v>290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6" ht="30.75" customHeight="1" x14ac:dyDescent="0.25">
      <c r="A3" s="40" t="s">
        <v>291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" ht="1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6" s="18" customFormat="1" ht="47.25" customHeight="1" x14ac:dyDescent="0.35">
      <c r="B5" s="17" t="s">
        <v>288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6" ht="36" customHeight="1" x14ac:dyDescent="0.35">
      <c r="B6" s="16" t="s">
        <v>284</v>
      </c>
    </row>
    <row r="7" spans="1:16" x14ac:dyDescent="0.25">
      <c r="C7" s="11"/>
      <c r="D7" s="11"/>
      <c r="E7" s="11"/>
      <c r="F7" s="11"/>
      <c r="G7" s="11"/>
      <c r="H7" s="11"/>
      <c r="I7" s="11"/>
      <c r="J7" s="11"/>
      <c r="K7" s="11"/>
      <c r="L7" s="11" t="s">
        <v>285</v>
      </c>
      <c r="M7" s="11"/>
      <c r="N7" s="11"/>
    </row>
    <row r="8" spans="1:16" ht="33" customHeight="1" x14ac:dyDescent="0.25">
      <c r="A8" s="5" t="s">
        <v>246</v>
      </c>
      <c r="B8" s="19" t="s">
        <v>282</v>
      </c>
      <c r="C8" s="41" t="s">
        <v>289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10"/>
    </row>
    <row r="9" spans="1:16" ht="40.5" customHeight="1" x14ac:dyDescent="0.25">
      <c r="A9" s="5" t="s">
        <v>247</v>
      </c>
      <c r="B9" s="15" t="s">
        <v>245</v>
      </c>
      <c r="C9" s="1" t="s">
        <v>0</v>
      </c>
      <c r="D9" s="20"/>
      <c r="E9" s="20" t="s">
        <v>248</v>
      </c>
      <c r="F9" s="20" t="s">
        <v>249</v>
      </c>
      <c r="G9" s="2" t="s">
        <v>1</v>
      </c>
      <c r="H9" s="2" t="s">
        <v>286</v>
      </c>
      <c r="I9" s="20" t="s">
        <v>248</v>
      </c>
      <c r="J9" s="20" t="s">
        <v>249</v>
      </c>
      <c r="K9" s="20"/>
      <c r="L9" s="3" t="s">
        <v>2</v>
      </c>
      <c r="M9" s="21" t="s">
        <v>249</v>
      </c>
      <c r="N9" s="22" t="s">
        <v>281</v>
      </c>
      <c r="O9" s="10"/>
    </row>
    <row r="10" spans="1:16" ht="38.25" customHeight="1" x14ac:dyDescent="0.25">
      <c r="A10" s="30">
        <v>1</v>
      </c>
      <c r="B10" s="31" t="s">
        <v>263</v>
      </c>
      <c r="C10" s="30"/>
      <c r="D10" s="32">
        <f t="shared" ref="D10:M10" si="0">SUM(D12,D165,D203)</f>
        <v>1983589480</v>
      </c>
      <c r="E10" s="32">
        <f t="shared" si="0"/>
        <v>1744560000</v>
      </c>
      <c r="F10" s="32">
        <f t="shared" si="0"/>
        <v>239029480</v>
      </c>
      <c r="G10" s="23">
        <f t="shared" si="0"/>
        <v>1994074204.3000002</v>
      </c>
      <c r="H10" s="23">
        <f>G10*3/4</f>
        <v>1495555653.2250001</v>
      </c>
      <c r="I10" s="23">
        <f t="shared" si="0"/>
        <v>1756560000.3</v>
      </c>
      <c r="J10" s="23">
        <f t="shared" si="0"/>
        <v>237514204</v>
      </c>
      <c r="K10" s="23">
        <f>SUM(K12,K165,K203)</f>
        <v>892186820.20000005</v>
      </c>
      <c r="L10" s="23">
        <f t="shared" si="0"/>
        <v>911180406.10000002</v>
      </c>
      <c r="M10" s="24">
        <f t="shared" si="0"/>
        <v>-18993585.900000006</v>
      </c>
      <c r="N10" s="25">
        <f>L10*100/H10</f>
        <v>60.925877558293493</v>
      </c>
      <c r="O10" s="14"/>
      <c r="P10" s="10"/>
    </row>
    <row r="11" spans="1:16" ht="39.75" hidden="1" customHeight="1" x14ac:dyDescent="0.25">
      <c r="A11" s="30">
        <v>1</v>
      </c>
      <c r="B11" s="31" t="s">
        <v>3</v>
      </c>
      <c r="C11" s="30"/>
      <c r="D11" s="30"/>
      <c r="E11" s="30"/>
      <c r="F11" s="30"/>
      <c r="G11" s="26"/>
      <c r="H11" s="23">
        <f t="shared" ref="H11:H74" si="1">G11*3/4</f>
        <v>0</v>
      </c>
      <c r="I11" s="26"/>
      <c r="J11" s="26"/>
      <c r="K11" s="26"/>
      <c r="L11" s="26"/>
      <c r="M11" s="27"/>
      <c r="N11" s="28" t="e">
        <f t="shared" ref="N11:N74" si="2">L11*100/H11</f>
        <v>#DIV/0!</v>
      </c>
      <c r="O11" s="14"/>
      <c r="P11" s="10"/>
    </row>
    <row r="12" spans="1:16" ht="39.950000000000003" customHeight="1" x14ac:dyDescent="0.25">
      <c r="A12" s="30">
        <v>2</v>
      </c>
      <c r="B12" s="31" t="s">
        <v>283</v>
      </c>
      <c r="C12" s="30" t="s">
        <v>4</v>
      </c>
      <c r="D12" s="32">
        <f t="shared" ref="D12:M12" si="3">SUM(D14,D27,D70,D85,D95,D121,D136)</f>
        <v>1744560000</v>
      </c>
      <c r="E12" s="32">
        <f t="shared" si="3"/>
        <v>1744560000</v>
      </c>
      <c r="F12" s="32">
        <f t="shared" si="3"/>
        <v>0</v>
      </c>
      <c r="G12" s="23">
        <f t="shared" si="3"/>
        <v>1756560000.3</v>
      </c>
      <c r="H12" s="23">
        <f t="shared" si="1"/>
        <v>1317420000.2249999</v>
      </c>
      <c r="I12" s="23">
        <f t="shared" si="3"/>
        <v>1756560000.3</v>
      </c>
      <c r="J12" s="23">
        <f t="shared" si="3"/>
        <v>0</v>
      </c>
      <c r="K12" s="23">
        <f t="shared" si="3"/>
        <v>930173992</v>
      </c>
      <c r="L12" s="23">
        <f t="shared" si="3"/>
        <v>930173992</v>
      </c>
      <c r="M12" s="29">
        <f t="shared" si="3"/>
        <v>0</v>
      </c>
      <c r="N12" s="28">
        <f t="shared" si="2"/>
        <v>70.605728760845992</v>
      </c>
      <c r="O12" s="14"/>
      <c r="P12" s="10"/>
    </row>
    <row r="13" spans="1:16" ht="39.75" hidden="1" customHeight="1" x14ac:dyDescent="0.25">
      <c r="A13" s="30">
        <v>1</v>
      </c>
      <c r="B13" s="31" t="s">
        <v>3</v>
      </c>
      <c r="C13" s="30"/>
      <c r="D13" s="30"/>
      <c r="E13" s="30"/>
      <c r="F13" s="30"/>
      <c r="G13" s="26"/>
      <c r="H13" s="23">
        <f t="shared" si="1"/>
        <v>0</v>
      </c>
      <c r="I13" s="26"/>
      <c r="J13" s="26"/>
      <c r="K13" s="26"/>
      <c r="L13" s="26"/>
      <c r="M13" s="27"/>
      <c r="N13" s="28" t="e">
        <f t="shared" si="2"/>
        <v>#DIV/0!</v>
      </c>
      <c r="O13" s="14"/>
      <c r="P13" s="10"/>
    </row>
    <row r="14" spans="1:16" ht="39.950000000000003" customHeight="1" x14ac:dyDescent="0.25">
      <c r="A14" s="30">
        <v>3</v>
      </c>
      <c r="B14" s="31" t="s">
        <v>5</v>
      </c>
      <c r="C14" s="30" t="s">
        <v>4</v>
      </c>
      <c r="D14" s="32">
        <f>SUM(D16,D21,D24)</f>
        <v>492442917.60000002</v>
      </c>
      <c r="E14" s="32">
        <f>SUM(E16,E21,E24)</f>
        <v>492442917.60000002</v>
      </c>
      <c r="F14" s="32" t="s">
        <v>42</v>
      </c>
      <c r="G14" s="23">
        <f>SUM(G16,G21,G24)</f>
        <v>484600000</v>
      </c>
      <c r="H14" s="23">
        <f t="shared" si="1"/>
        <v>363450000</v>
      </c>
      <c r="I14" s="23">
        <f>SUM(I16,I21,I24)</f>
        <v>484600000</v>
      </c>
      <c r="J14" s="23" t="s">
        <v>42</v>
      </c>
      <c r="K14" s="23">
        <f>SUM(K16,K21,K24)</f>
        <v>340057987.80000001</v>
      </c>
      <c r="L14" s="23">
        <f>SUM(L16,L21,L24)</f>
        <v>340057987.80000001</v>
      </c>
      <c r="M14" s="29" t="s">
        <v>42</v>
      </c>
      <c r="N14" s="28">
        <f t="shared" si="2"/>
        <v>93.56389814279818</v>
      </c>
      <c r="O14" s="14"/>
      <c r="P14" s="10"/>
    </row>
    <row r="15" spans="1:16" ht="39.75" hidden="1" customHeight="1" x14ac:dyDescent="0.25">
      <c r="A15" s="30">
        <v>3</v>
      </c>
      <c r="B15" s="31" t="s">
        <v>3</v>
      </c>
      <c r="C15" s="30"/>
      <c r="D15" s="30"/>
      <c r="E15" s="30"/>
      <c r="F15" s="30"/>
      <c r="G15" s="26"/>
      <c r="H15" s="23">
        <f t="shared" si="1"/>
        <v>0</v>
      </c>
      <c r="I15" s="26"/>
      <c r="J15" s="26"/>
      <c r="K15" s="26"/>
      <c r="L15" s="26"/>
      <c r="M15" s="27"/>
      <c r="N15" s="28" t="e">
        <f t="shared" si="2"/>
        <v>#DIV/0!</v>
      </c>
      <c r="O15" s="14"/>
      <c r="P15" s="10"/>
    </row>
    <row r="16" spans="1:16" ht="39.950000000000003" customHeight="1" x14ac:dyDescent="0.25">
      <c r="A16" s="30">
        <v>4</v>
      </c>
      <c r="B16" s="31" t="s">
        <v>264</v>
      </c>
      <c r="C16" s="30" t="s">
        <v>4</v>
      </c>
      <c r="D16" s="32">
        <f>SUM(D18:D20)</f>
        <v>492442917.60000002</v>
      </c>
      <c r="E16" s="32">
        <f>SUM(E18:E20)</f>
        <v>492442917.60000002</v>
      </c>
      <c r="F16" s="32" t="s">
        <v>42</v>
      </c>
      <c r="G16" s="23">
        <f>SUM(G18:G20)</f>
        <v>484600000</v>
      </c>
      <c r="H16" s="23">
        <f t="shared" si="1"/>
        <v>363450000</v>
      </c>
      <c r="I16" s="23">
        <f>SUM(I18:I20)</f>
        <v>484600000</v>
      </c>
      <c r="J16" s="23" t="s">
        <v>42</v>
      </c>
      <c r="K16" s="23">
        <f>SUM(K18:K20)</f>
        <v>340057987.80000001</v>
      </c>
      <c r="L16" s="23">
        <f>SUM(L18:L20)</f>
        <v>340057987.80000001</v>
      </c>
      <c r="M16" s="29" t="s">
        <v>42</v>
      </c>
      <c r="N16" s="28">
        <f t="shared" si="2"/>
        <v>93.56389814279818</v>
      </c>
      <c r="O16" s="14"/>
      <c r="P16" s="10"/>
    </row>
    <row r="17" spans="1:16" ht="39.75" hidden="1" customHeight="1" x14ac:dyDescent="0.25">
      <c r="A17" s="30">
        <v>3</v>
      </c>
      <c r="B17" s="31" t="s">
        <v>6</v>
      </c>
      <c r="C17" s="30"/>
      <c r="D17" s="30"/>
      <c r="E17" s="30"/>
      <c r="F17" s="30"/>
      <c r="G17" s="26"/>
      <c r="H17" s="23">
        <f t="shared" si="1"/>
        <v>0</v>
      </c>
      <c r="I17" s="26"/>
      <c r="J17" s="26"/>
      <c r="K17" s="26"/>
      <c r="L17" s="26"/>
      <c r="M17" s="27"/>
      <c r="N17" s="28" t="e">
        <f t="shared" si="2"/>
        <v>#DIV/0!</v>
      </c>
      <c r="O17" s="14"/>
      <c r="P17" s="10"/>
    </row>
    <row r="18" spans="1:16" ht="39.950000000000003" customHeight="1" x14ac:dyDescent="0.25">
      <c r="A18" s="30">
        <v>5</v>
      </c>
      <c r="B18" s="31" t="s">
        <v>7</v>
      </c>
      <c r="C18" s="30" t="s">
        <v>8</v>
      </c>
      <c r="D18" s="32">
        <f>SUM(E18,F18)</f>
        <v>477661181</v>
      </c>
      <c r="E18" s="32">
        <v>477661181</v>
      </c>
      <c r="F18" s="32" t="s">
        <v>42</v>
      </c>
      <c r="G18" s="23">
        <f>SUM(I18,J18)</f>
        <v>468500000</v>
      </c>
      <c r="H18" s="23">
        <f t="shared" si="1"/>
        <v>351375000</v>
      </c>
      <c r="I18" s="23">
        <v>468500000</v>
      </c>
      <c r="J18" s="23" t="s">
        <v>42</v>
      </c>
      <c r="K18" s="23">
        <f>SUM(L18,M18)</f>
        <v>338000684.80000001</v>
      </c>
      <c r="L18" s="23">
        <v>338000684.80000001</v>
      </c>
      <c r="M18" s="29" t="s">
        <v>42</v>
      </c>
      <c r="N18" s="28">
        <f t="shared" si="2"/>
        <v>96.193720327285661</v>
      </c>
      <c r="O18" s="14"/>
      <c r="P18" s="10"/>
    </row>
    <row r="19" spans="1:16" ht="39.75" customHeight="1" x14ac:dyDescent="0.25">
      <c r="A19" s="30">
        <v>6</v>
      </c>
      <c r="B19" s="31" t="s">
        <v>9</v>
      </c>
      <c r="C19" s="30" t="s">
        <v>10</v>
      </c>
      <c r="D19" s="32">
        <f>SUM(E19,F19)</f>
        <v>14781736.6</v>
      </c>
      <c r="E19" s="32">
        <v>14781736.6</v>
      </c>
      <c r="F19" s="32" t="s">
        <v>42</v>
      </c>
      <c r="G19" s="23">
        <f>SUM(I19,J19)</f>
        <v>16100000</v>
      </c>
      <c r="H19" s="23">
        <f t="shared" si="1"/>
        <v>12075000</v>
      </c>
      <c r="I19" s="23">
        <v>16100000</v>
      </c>
      <c r="J19" s="23" t="s">
        <v>42</v>
      </c>
      <c r="K19" s="23">
        <f>SUM(L19,M19)</f>
        <v>2057303</v>
      </c>
      <c r="L19" s="23">
        <v>2057303</v>
      </c>
      <c r="M19" s="29" t="s">
        <v>42</v>
      </c>
      <c r="N19" s="28">
        <f t="shared" si="2"/>
        <v>17.037706004140787</v>
      </c>
      <c r="O19" s="14"/>
      <c r="P19" s="10"/>
    </row>
    <row r="20" spans="1:16" ht="39.75" hidden="1" customHeight="1" x14ac:dyDescent="0.25">
      <c r="A20" s="30">
        <v>6</v>
      </c>
      <c r="B20" s="31" t="s">
        <v>11</v>
      </c>
      <c r="C20" s="30" t="s">
        <v>12</v>
      </c>
      <c r="D20" s="32">
        <f>SUM(E20,F20)</f>
        <v>0</v>
      </c>
      <c r="E20" s="32">
        <v>0</v>
      </c>
      <c r="F20" s="32" t="s">
        <v>42</v>
      </c>
      <c r="G20" s="23">
        <f>SUM(I20,J20)</f>
        <v>0</v>
      </c>
      <c r="H20" s="23">
        <f t="shared" si="1"/>
        <v>0</v>
      </c>
      <c r="I20" s="23">
        <v>0</v>
      </c>
      <c r="J20" s="23" t="s">
        <v>42</v>
      </c>
      <c r="K20" s="23">
        <f>SUM(L20,M20)</f>
        <v>0</v>
      </c>
      <c r="L20" s="23">
        <v>0</v>
      </c>
      <c r="M20" s="29" t="s">
        <v>42</v>
      </c>
      <c r="N20" s="28" t="e">
        <f t="shared" si="2"/>
        <v>#DIV/0!</v>
      </c>
      <c r="O20" s="14"/>
      <c r="P20" s="10"/>
    </row>
    <row r="21" spans="1:16" ht="39.75" hidden="1" customHeight="1" x14ac:dyDescent="0.25">
      <c r="A21" s="30">
        <v>6</v>
      </c>
      <c r="B21" s="31" t="s">
        <v>13</v>
      </c>
      <c r="C21" s="30" t="s">
        <v>4</v>
      </c>
      <c r="D21" s="32">
        <f>SUM(D23)</f>
        <v>0</v>
      </c>
      <c r="E21" s="32">
        <f>SUM(E23)</f>
        <v>0</v>
      </c>
      <c r="F21" s="32" t="s">
        <v>42</v>
      </c>
      <c r="G21" s="23">
        <f>SUM(G23)</f>
        <v>0</v>
      </c>
      <c r="H21" s="23">
        <f t="shared" si="1"/>
        <v>0</v>
      </c>
      <c r="I21" s="23">
        <f>SUM(I23)</f>
        <v>0</v>
      </c>
      <c r="J21" s="23" t="s">
        <v>42</v>
      </c>
      <c r="K21" s="23">
        <f>SUM(K23)</f>
        <v>0</v>
      </c>
      <c r="L21" s="23">
        <f>SUM(L23)</f>
        <v>0</v>
      </c>
      <c r="M21" s="29" t="s">
        <v>42</v>
      </c>
      <c r="N21" s="28" t="e">
        <f t="shared" si="2"/>
        <v>#DIV/0!</v>
      </c>
      <c r="O21" s="14"/>
      <c r="P21" s="10"/>
    </row>
    <row r="22" spans="1:16" ht="39.75" hidden="1" customHeight="1" x14ac:dyDescent="0.25">
      <c r="A22" s="30">
        <v>6</v>
      </c>
      <c r="B22" s="31" t="s">
        <v>6</v>
      </c>
      <c r="C22" s="30"/>
      <c r="D22" s="30"/>
      <c r="E22" s="30"/>
      <c r="F22" s="30"/>
      <c r="G22" s="26"/>
      <c r="H22" s="23">
        <f t="shared" si="1"/>
        <v>0</v>
      </c>
      <c r="I22" s="26"/>
      <c r="J22" s="26"/>
      <c r="K22" s="26"/>
      <c r="L22" s="26"/>
      <c r="M22" s="27"/>
      <c r="N22" s="28" t="e">
        <f t="shared" si="2"/>
        <v>#DIV/0!</v>
      </c>
      <c r="O22" s="14"/>
      <c r="P22" s="10"/>
    </row>
    <row r="23" spans="1:16" ht="39.75" hidden="1" customHeight="1" x14ac:dyDescent="0.25">
      <c r="A23" s="30">
        <v>6</v>
      </c>
      <c r="B23" s="31" t="s">
        <v>14</v>
      </c>
      <c r="C23" s="30" t="s">
        <v>15</v>
      </c>
      <c r="D23" s="32">
        <f>SUM(E23,F23)</f>
        <v>0</v>
      </c>
      <c r="E23" s="32">
        <v>0</v>
      </c>
      <c r="F23" s="32" t="s">
        <v>42</v>
      </c>
      <c r="G23" s="23">
        <f>SUM(I23,J23)</f>
        <v>0</v>
      </c>
      <c r="H23" s="23">
        <f t="shared" si="1"/>
        <v>0</v>
      </c>
      <c r="I23" s="23">
        <v>0</v>
      </c>
      <c r="J23" s="23" t="s">
        <v>42</v>
      </c>
      <c r="K23" s="23">
        <f>SUM(L23,M23)</f>
        <v>0</v>
      </c>
      <c r="L23" s="23">
        <v>0</v>
      </c>
      <c r="M23" s="29" t="s">
        <v>42</v>
      </c>
      <c r="N23" s="28" t="e">
        <f t="shared" si="2"/>
        <v>#DIV/0!</v>
      </c>
      <c r="O23" s="14"/>
      <c r="P23" s="10"/>
    </row>
    <row r="24" spans="1:16" ht="39.75" hidden="1" customHeight="1" x14ac:dyDescent="0.25">
      <c r="A24" s="30">
        <v>6</v>
      </c>
      <c r="B24" s="31" t="s">
        <v>16</v>
      </c>
      <c r="C24" s="30" t="s">
        <v>4</v>
      </c>
      <c r="D24" s="32">
        <f>SUM(D26)</f>
        <v>0</v>
      </c>
      <c r="E24" s="32">
        <f>SUM(E26)</f>
        <v>0</v>
      </c>
      <c r="F24" s="32" t="s">
        <v>42</v>
      </c>
      <c r="G24" s="23">
        <f>SUM(G26)</f>
        <v>0</v>
      </c>
      <c r="H24" s="23">
        <f t="shared" si="1"/>
        <v>0</v>
      </c>
      <c r="I24" s="23">
        <f>SUM(I26)</f>
        <v>0</v>
      </c>
      <c r="J24" s="23" t="s">
        <v>42</v>
      </c>
      <c r="K24" s="23">
        <f>SUM(K26)</f>
        <v>0</v>
      </c>
      <c r="L24" s="23">
        <f>SUM(L26)</f>
        <v>0</v>
      </c>
      <c r="M24" s="29" t="s">
        <v>42</v>
      </c>
      <c r="N24" s="28" t="e">
        <f t="shared" si="2"/>
        <v>#DIV/0!</v>
      </c>
      <c r="O24" s="14"/>
      <c r="P24" s="10"/>
    </row>
    <row r="25" spans="1:16" ht="39.75" hidden="1" customHeight="1" x14ac:dyDescent="0.25">
      <c r="A25" s="30">
        <v>6</v>
      </c>
      <c r="B25" s="31" t="s">
        <v>6</v>
      </c>
      <c r="C25" s="30"/>
      <c r="D25" s="30"/>
      <c r="E25" s="30"/>
      <c r="F25" s="30"/>
      <c r="G25" s="26"/>
      <c r="H25" s="23">
        <f t="shared" si="1"/>
        <v>0</v>
      </c>
      <c r="I25" s="26"/>
      <c r="J25" s="26"/>
      <c r="K25" s="26"/>
      <c r="L25" s="26"/>
      <c r="M25" s="27"/>
      <c r="N25" s="28" t="e">
        <f t="shared" si="2"/>
        <v>#DIV/0!</v>
      </c>
      <c r="O25" s="14"/>
      <c r="P25" s="10"/>
    </row>
    <row r="26" spans="1:16" ht="39.75" hidden="1" customHeight="1" x14ac:dyDescent="0.25">
      <c r="A26" s="30">
        <v>6</v>
      </c>
      <c r="B26" s="31" t="s">
        <v>17</v>
      </c>
      <c r="C26" s="30" t="s">
        <v>18</v>
      </c>
      <c r="D26" s="32">
        <f>SUM(E26,F26)</f>
        <v>0</v>
      </c>
      <c r="E26" s="32">
        <v>0</v>
      </c>
      <c r="F26" s="32" t="s">
        <v>42</v>
      </c>
      <c r="G26" s="23">
        <f>SUM(I26,J26)</f>
        <v>0</v>
      </c>
      <c r="H26" s="23">
        <f t="shared" si="1"/>
        <v>0</v>
      </c>
      <c r="I26" s="23">
        <v>0</v>
      </c>
      <c r="J26" s="23" t="s">
        <v>42</v>
      </c>
      <c r="K26" s="23">
        <f>SUM(L26,M26)</f>
        <v>0</v>
      </c>
      <c r="L26" s="23">
        <v>0</v>
      </c>
      <c r="M26" s="29" t="s">
        <v>42</v>
      </c>
      <c r="N26" s="28" t="e">
        <f t="shared" si="2"/>
        <v>#DIV/0!</v>
      </c>
      <c r="O26" s="14"/>
      <c r="P26" s="10"/>
    </row>
    <row r="27" spans="1:16" ht="39" customHeight="1" x14ac:dyDescent="0.25">
      <c r="A27" s="30">
        <v>7</v>
      </c>
      <c r="B27" s="31" t="s">
        <v>19</v>
      </c>
      <c r="C27" s="30" t="s">
        <v>4</v>
      </c>
      <c r="D27" s="32">
        <f>SUM(D29,D38,D43,D53,D56,D60)</f>
        <v>342980635.40000004</v>
      </c>
      <c r="E27" s="32">
        <f>SUM(E29,E38,E43,E53,E56,E60)</f>
        <v>342980635.40000004</v>
      </c>
      <c r="F27" s="32" t="s">
        <v>42</v>
      </c>
      <c r="G27" s="23">
        <f>SUM(G29,G38,G43,G53,G56,G60)</f>
        <v>365799147.30000001</v>
      </c>
      <c r="H27" s="23">
        <f t="shared" si="1"/>
        <v>274349360.47500002</v>
      </c>
      <c r="I27" s="23">
        <f>SUM(I29,I38,I43,I53,I56,I60)</f>
        <v>365799147.30000001</v>
      </c>
      <c r="J27" s="23" t="s">
        <v>42</v>
      </c>
      <c r="K27" s="23">
        <f>SUM(K29,K38,K43,K53,K56,K60)</f>
        <v>196335484.19999999</v>
      </c>
      <c r="L27" s="23">
        <f>SUM(L29,L38,L43,L53,L56,L60)</f>
        <v>196335484.19999999</v>
      </c>
      <c r="M27" s="29" t="s">
        <v>42</v>
      </c>
      <c r="N27" s="28">
        <f t="shared" si="2"/>
        <v>71.564039318360642</v>
      </c>
      <c r="O27" s="14"/>
      <c r="P27" s="10"/>
    </row>
    <row r="28" spans="1:16" ht="39.75" hidden="1" customHeight="1" x14ac:dyDescent="0.25">
      <c r="A28" s="30">
        <v>7</v>
      </c>
      <c r="B28" s="31" t="s">
        <v>3</v>
      </c>
      <c r="C28" s="30"/>
      <c r="D28" s="30"/>
      <c r="E28" s="30"/>
      <c r="F28" s="30"/>
      <c r="G28" s="26"/>
      <c r="H28" s="23">
        <f t="shared" si="1"/>
        <v>0</v>
      </c>
      <c r="I28" s="26"/>
      <c r="J28" s="26"/>
      <c r="K28" s="26"/>
      <c r="L28" s="26"/>
      <c r="M28" s="27"/>
      <c r="N28" s="28" t="e">
        <f t="shared" si="2"/>
        <v>#DIV/0!</v>
      </c>
      <c r="O28" s="14"/>
      <c r="P28" s="10"/>
    </row>
    <row r="29" spans="1:16" ht="39" customHeight="1" x14ac:dyDescent="0.25">
      <c r="A29" s="30">
        <v>8</v>
      </c>
      <c r="B29" s="31" t="s">
        <v>265</v>
      </c>
      <c r="C29" s="30" t="s">
        <v>4</v>
      </c>
      <c r="D29" s="32">
        <f>SUM(D31:D37)</f>
        <v>176581650.80000001</v>
      </c>
      <c r="E29" s="32">
        <f>SUM(E31:E37)</f>
        <v>176581650.80000001</v>
      </c>
      <c r="F29" s="32" t="s">
        <v>42</v>
      </c>
      <c r="G29" s="23">
        <f>SUM(G31:G37)</f>
        <v>204053247</v>
      </c>
      <c r="H29" s="23">
        <f t="shared" si="1"/>
        <v>153039935.25</v>
      </c>
      <c r="I29" s="23">
        <f>SUM(I31:I37)</f>
        <v>204053247</v>
      </c>
      <c r="J29" s="23" t="s">
        <v>42</v>
      </c>
      <c r="K29" s="23">
        <f>SUM(K31:K37)</f>
        <v>130092952.7</v>
      </c>
      <c r="L29" s="23">
        <f>SUM(L31:L37)</f>
        <v>130092952.7</v>
      </c>
      <c r="M29" s="29" t="s">
        <v>42</v>
      </c>
      <c r="N29" s="28">
        <f t="shared" si="2"/>
        <v>85.00588587383109</v>
      </c>
      <c r="O29" s="14"/>
      <c r="P29" s="10"/>
    </row>
    <row r="30" spans="1:16" ht="39.75" hidden="1" customHeight="1" x14ac:dyDescent="0.25">
      <c r="A30" s="30">
        <v>7</v>
      </c>
      <c r="B30" s="31" t="s">
        <v>6</v>
      </c>
      <c r="C30" s="30"/>
      <c r="D30" s="30"/>
      <c r="E30" s="30"/>
      <c r="F30" s="30"/>
      <c r="G30" s="26"/>
      <c r="H30" s="23">
        <f t="shared" si="1"/>
        <v>0</v>
      </c>
      <c r="I30" s="26"/>
      <c r="J30" s="26"/>
      <c r="K30" s="26"/>
      <c r="L30" s="26"/>
      <c r="M30" s="27"/>
      <c r="N30" s="28" t="e">
        <f t="shared" si="2"/>
        <v>#DIV/0!</v>
      </c>
      <c r="O30" s="14"/>
      <c r="P30" s="10"/>
    </row>
    <row r="31" spans="1:16" ht="39.950000000000003" customHeight="1" x14ac:dyDescent="0.25">
      <c r="A31" s="30">
        <v>9</v>
      </c>
      <c r="B31" s="31" t="s">
        <v>20</v>
      </c>
      <c r="C31" s="30" t="s">
        <v>21</v>
      </c>
      <c r="D31" s="32">
        <f t="shared" ref="D31:D37" si="4">SUM(E31,F31)</f>
        <v>8100</v>
      </c>
      <c r="E31" s="32">
        <v>8100</v>
      </c>
      <c r="F31" s="32" t="s">
        <v>42</v>
      </c>
      <c r="G31" s="23">
        <f t="shared" ref="G31:G37" si="5">SUM(I31,J31)</f>
        <v>8100</v>
      </c>
      <c r="H31" s="23">
        <f t="shared" si="1"/>
        <v>6075</v>
      </c>
      <c r="I31" s="23">
        <v>8100</v>
      </c>
      <c r="J31" s="23" t="s">
        <v>42</v>
      </c>
      <c r="K31" s="23">
        <f t="shared" ref="K31:K37" si="6">SUM(L31,M31)</f>
        <v>8100</v>
      </c>
      <c r="L31" s="23">
        <v>8100</v>
      </c>
      <c r="M31" s="29" t="s">
        <v>42</v>
      </c>
      <c r="N31" s="28">
        <f t="shared" si="2"/>
        <v>133.33333333333334</v>
      </c>
      <c r="O31" s="14"/>
      <c r="P31" s="10"/>
    </row>
    <row r="32" spans="1:16" ht="39.950000000000003" customHeight="1" x14ac:dyDescent="0.25">
      <c r="A32" s="30">
        <v>10</v>
      </c>
      <c r="B32" s="31" t="s">
        <v>22</v>
      </c>
      <c r="C32" s="30" t="s">
        <v>23</v>
      </c>
      <c r="D32" s="32">
        <f t="shared" si="4"/>
        <v>77319851.700000003</v>
      </c>
      <c r="E32" s="32">
        <v>77319851.700000003</v>
      </c>
      <c r="F32" s="32" t="s">
        <v>42</v>
      </c>
      <c r="G32" s="23">
        <f t="shared" si="5"/>
        <v>88140000</v>
      </c>
      <c r="H32" s="23">
        <f t="shared" si="1"/>
        <v>66105000</v>
      </c>
      <c r="I32" s="23">
        <v>88140000</v>
      </c>
      <c r="J32" s="23" t="s">
        <v>42</v>
      </c>
      <c r="K32" s="23">
        <f t="shared" si="6"/>
        <v>59641133</v>
      </c>
      <c r="L32" s="23">
        <v>59641133</v>
      </c>
      <c r="M32" s="29" t="s">
        <v>42</v>
      </c>
      <c r="N32" s="28">
        <f t="shared" si="2"/>
        <v>90.221818319340443</v>
      </c>
      <c r="O32" s="14"/>
      <c r="P32" s="10"/>
    </row>
    <row r="33" spans="1:16" ht="39.950000000000003" customHeight="1" x14ac:dyDescent="0.25">
      <c r="A33" s="30">
        <v>11</v>
      </c>
      <c r="B33" s="31" t="s">
        <v>24</v>
      </c>
      <c r="C33" s="30" t="s">
        <v>25</v>
      </c>
      <c r="D33" s="32">
        <f t="shared" si="4"/>
        <v>73448514.900000006</v>
      </c>
      <c r="E33" s="32">
        <v>73448514.900000006</v>
      </c>
      <c r="F33" s="32" t="s">
        <v>42</v>
      </c>
      <c r="G33" s="23">
        <f t="shared" si="5"/>
        <v>85391147</v>
      </c>
      <c r="H33" s="23">
        <f t="shared" si="1"/>
        <v>64043360.25</v>
      </c>
      <c r="I33" s="23">
        <v>85391147</v>
      </c>
      <c r="J33" s="23" t="s">
        <v>42</v>
      </c>
      <c r="K33" s="23">
        <f t="shared" si="6"/>
        <v>63942957.299999997</v>
      </c>
      <c r="L33" s="23">
        <v>63942957.299999997</v>
      </c>
      <c r="M33" s="29" t="s">
        <v>42</v>
      </c>
      <c r="N33" s="28">
        <f t="shared" si="2"/>
        <v>99.843226605212365</v>
      </c>
      <c r="O33" s="14"/>
      <c r="P33" s="10"/>
    </row>
    <row r="34" spans="1:16" ht="39.950000000000003" customHeight="1" x14ac:dyDescent="0.25">
      <c r="A34" s="30">
        <v>12</v>
      </c>
      <c r="B34" s="31" t="s">
        <v>26</v>
      </c>
      <c r="C34" s="30" t="s">
        <v>27</v>
      </c>
      <c r="D34" s="32">
        <f t="shared" si="4"/>
        <v>7160184.2000000002</v>
      </c>
      <c r="E34" s="32">
        <v>7160184.2000000002</v>
      </c>
      <c r="F34" s="32" t="s">
        <v>42</v>
      </c>
      <c r="G34" s="23">
        <f t="shared" si="5"/>
        <v>5762000</v>
      </c>
      <c r="H34" s="23">
        <f t="shared" si="1"/>
        <v>4321500</v>
      </c>
      <c r="I34" s="23">
        <v>5762000</v>
      </c>
      <c r="J34" s="23" t="s">
        <v>42</v>
      </c>
      <c r="K34" s="23">
        <f t="shared" si="6"/>
        <v>2471762.4</v>
      </c>
      <c r="L34" s="23">
        <v>2471762.4</v>
      </c>
      <c r="M34" s="29" t="s">
        <v>42</v>
      </c>
      <c r="N34" s="28">
        <f t="shared" si="2"/>
        <v>57.196862200624786</v>
      </c>
      <c r="O34" s="14"/>
      <c r="P34" s="10"/>
    </row>
    <row r="35" spans="1:16" ht="39.950000000000003" customHeight="1" x14ac:dyDescent="0.25">
      <c r="A35" s="30">
        <v>13</v>
      </c>
      <c r="B35" s="31" t="s">
        <v>28</v>
      </c>
      <c r="C35" s="30" t="s">
        <v>29</v>
      </c>
      <c r="D35" s="32">
        <f t="shared" si="4"/>
        <v>1175000</v>
      </c>
      <c r="E35" s="32">
        <v>1175000</v>
      </c>
      <c r="F35" s="32" t="s">
        <v>42</v>
      </c>
      <c r="G35" s="23">
        <f t="shared" si="5"/>
        <v>1142000</v>
      </c>
      <c r="H35" s="23">
        <f t="shared" si="1"/>
        <v>856500</v>
      </c>
      <c r="I35" s="23">
        <v>1142000</v>
      </c>
      <c r="J35" s="23" t="s">
        <v>42</v>
      </c>
      <c r="K35" s="23">
        <f t="shared" si="6"/>
        <v>236000</v>
      </c>
      <c r="L35" s="23">
        <v>236000</v>
      </c>
      <c r="M35" s="29" t="s">
        <v>42</v>
      </c>
      <c r="N35" s="28">
        <f t="shared" si="2"/>
        <v>27.553998832457676</v>
      </c>
      <c r="O35" s="14"/>
      <c r="P35" s="10"/>
    </row>
    <row r="36" spans="1:16" ht="39.75" customHeight="1" x14ac:dyDescent="0.25">
      <c r="A36" s="30">
        <v>14</v>
      </c>
      <c r="B36" s="31" t="s">
        <v>30</v>
      </c>
      <c r="C36" s="30" t="s">
        <v>31</v>
      </c>
      <c r="D36" s="32">
        <f t="shared" si="4"/>
        <v>17470000</v>
      </c>
      <c r="E36" s="32">
        <v>17470000</v>
      </c>
      <c r="F36" s="32" t="s">
        <v>42</v>
      </c>
      <c r="G36" s="23">
        <f t="shared" si="5"/>
        <v>23610000</v>
      </c>
      <c r="H36" s="23">
        <f t="shared" si="1"/>
        <v>17707500</v>
      </c>
      <c r="I36" s="23">
        <v>23610000</v>
      </c>
      <c r="J36" s="23" t="s">
        <v>42</v>
      </c>
      <c r="K36" s="23">
        <f t="shared" si="6"/>
        <v>3793000</v>
      </c>
      <c r="L36" s="23">
        <v>3793000</v>
      </c>
      <c r="M36" s="29" t="s">
        <v>42</v>
      </c>
      <c r="N36" s="28">
        <f t="shared" si="2"/>
        <v>21.420302131865029</v>
      </c>
      <c r="O36" s="14"/>
      <c r="P36" s="10"/>
    </row>
    <row r="37" spans="1:16" ht="39.75" hidden="1" customHeight="1" x14ac:dyDescent="0.25">
      <c r="A37" s="30">
        <v>1</v>
      </c>
      <c r="B37" s="31" t="s">
        <v>32</v>
      </c>
      <c r="C37" s="30" t="s">
        <v>33</v>
      </c>
      <c r="D37" s="32">
        <f t="shared" si="4"/>
        <v>0</v>
      </c>
      <c r="E37" s="32">
        <v>0</v>
      </c>
      <c r="F37" s="32" t="s">
        <v>42</v>
      </c>
      <c r="G37" s="23">
        <f t="shared" si="5"/>
        <v>0</v>
      </c>
      <c r="H37" s="23">
        <f t="shared" si="1"/>
        <v>0</v>
      </c>
      <c r="I37" s="23">
        <v>0</v>
      </c>
      <c r="J37" s="23" t="s">
        <v>42</v>
      </c>
      <c r="K37" s="23">
        <f t="shared" si="6"/>
        <v>0</v>
      </c>
      <c r="L37" s="23">
        <v>0</v>
      </c>
      <c r="M37" s="29" t="s">
        <v>42</v>
      </c>
      <c r="N37" s="28" t="e">
        <f t="shared" si="2"/>
        <v>#DIV/0!</v>
      </c>
      <c r="O37" s="14"/>
      <c r="P37" s="10"/>
    </row>
    <row r="38" spans="1:16" ht="38.25" customHeight="1" x14ac:dyDescent="0.25">
      <c r="A38" s="30">
        <v>15</v>
      </c>
      <c r="B38" s="31" t="s">
        <v>34</v>
      </c>
      <c r="C38" s="30" t="s">
        <v>4</v>
      </c>
      <c r="D38" s="32">
        <f>SUM(D40:D42)</f>
        <v>1110000</v>
      </c>
      <c r="E38" s="32">
        <f>SUM(E40:E42)</f>
        <v>1110000</v>
      </c>
      <c r="F38" s="32" t="s">
        <v>42</v>
      </c>
      <c r="G38" s="23">
        <f>SUM(G40:G42)</f>
        <v>1110000</v>
      </c>
      <c r="H38" s="23">
        <f t="shared" si="1"/>
        <v>832500</v>
      </c>
      <c r="I38" s="23">
        <f>SUM(I40:I42)</f>
        <v>1110000</v>
      </c>
      <c r="J38" s="23" t="s">
        <v>42</v>
      </c>
      <c r="K38" s="23">
        <f>SUM(K40:K42)</f>
        <v>48000</v>
      </c>
      <c r="L38" s="23">
        <f>SUM(L40:L42)</f>
        <v>48000</v>
      </c>
      <c r="M38" s="29" t="s">
        <v>42</v>
      </c>
      <c r="N38" s="28">
        <f t="shared" si="2"/>
        <v>5.7657657657657655</v>
      </c>
      <c r="O38" s="14"/>
      <c r="P38" s="10"/>
    </row>
    <row r="39" spans="1:16" ht="39.75" hidden="1" customHeight="1" x14ac:dyDescent="0.25">
      <c r="A39" s="30">
        <v>1</v>
      </c>
      <c r="B39" s="31" t="s">
        <v>6</v>
      </c>
      <c r="C39" s="30"/>
      <c r="D39" s="30"/>
      <c r="E39" s="30"/>
      <c r="F39" s="30"/>
      <c r="G39" s="26"/>
      <c r="H39" s="23">
        <f t="shared" si="1"/>
        <v>0</v>
      </c>
      <c r="I39" s="26"/>
      <c r="J39" s="26"/>
      <c r="K39" s="26"/>
      <c r="L39" s="26"/>
      <c r="M39" s="27"/>
      <c r="N39" s="28" t="e">
        <f t="shared" si="2"/>
        <v>#DIV/0!</v>
      </c>
      <c r="O39" s="14"/>
      <c r="P39" s="10"/>
    </row>
    <row r="40" spans="1:16" ht="39.950000000000003" customHeight="1" x14ac:dyDescent="0.25">
      <c r="A40" s="30">
        <v>16</v>
      </c>
      <c r="B40" s="31" t="s">
        <v>35</v>
      </c>
      <c r="C40" s="30" t="s">
        <v>36</v>
      </c>
      <c r="D40" s="32">
        <f>SUM(E40,F40)</f>
        <v>1110000</v>
      </c>
      <c r="E40" s="32">
        <v>1110000</v>
      </c>
      <c r="F40" s="32" t="s">
        <v>42</v>
      </c>
      <c r="G40" s="23">
        <f>SUM(I40,J40)</f>
        <v>1110000</v>
      </c>
      <c r="H40" s="23">
        <f t="shared" si="1"/>
        <v>832500</v>
      </c>
      <c r="I40" s="23">
        <v>1110000</v>
      </c>
      <c r="J40" s="23" t="s">
        <v>42</v>
      </c>
      <c r="K40" s="23">
        <f>SUM(L40,M40)</f>
        <v>48000</v>
      </c>
      <c r="L40" s="23">
        <v>48000</v>
      </c>
      <c r="M40" s="29" t="s">
        <v>42</v>
      </c>
      <c r="N40" s="28">
        <f t="shared" si="2"/>
        <v>5.7657657657657655</v>
      </c>
      <c r="O40" s="14"/>
      <c r="P40" s="10"/>
    </row>
    <row r="41" spans="1:16" ht="0.75" customHeight="1" x14ac:dyDescent="0.25">
      <c r="A41" s="30">
        <v>1</v>
      </c>
      <c r="B41" s="31" t="s">
        <v>37</v>
      </c>
      <c r="C41" s="30" t="s">
        <v>38</v>
      </c>
      <c r="D41" s="32">
        <f>SUM(E41,F41)</f>
        <v>0</v>
      </c>
      <c r="E41" s="32">
        <v>0</v>
      </c>
      <c r="F41" s="32" t="s">
        <v>42</v>
      </c>
      <c r="G41" s="23">
        <f>SUM(I41,J41)</f>
        <v>0</v>
      </c>
      <c r="H41" s="23">
        <f t="shared" si="1"/>
        <v>0</v>
      </c>
      <c r="I41" s="23">
        <v>0</v>
      </c>
      <c r="J41" s="23" t="s">
        <v>42</v>
      </c>
      <c r="K41" s="23">
        <f>SUM(L41,M41)</f>
        <v>0</v>
      </c>
      <c r="L41" s="23">
        <v>0</v>
      </c>
      <c r="M41" s="29" t="s">
        <v>42</v>
      </c>
      <c r="N41" s="28" t="e">
        <f t="shared" si="2"/>
        <v>#DIV/0!</v>
      </c>
      <c r="O41" s="14"/>
      <c r="P41" s="10"/>
    </row>
    <row r="42" spans="1:16" ht="0.75" customHeight="1" x14ac:dyDescent="0.25">
      <c r="A42" s="30">
        <v>1</v>
      </c>
      <c r="B42" s="31" t="s">
        <v>39</v>
      </c>
      <c r="C42" s="30" t="s">
        <v>40</v>
      </c>
      <c r="D42" s="32">
        <f>SUM(E42,F42)</f>
        <v>0</v>
      </c>
      <c r="E42" s="32">
        <v>0</v>
      </c>
      <c r="F42" s="32" t="s">
        <v>42</v>
      </c>
      <c r="G42" s="23">
        <f>SUM(I42,J42)</f>
        <v>0</v>
      </c>
      <c r="H42" s="23">
        <f t="shared" si="1"/>
        <v>0</v>
      </c>
      <c r="I42" s="23">
        <v>0</v>
      </c>
      <c r="J42" s="23" t="s">
        <v>42</v>
      </c>
      <c r="K42" s="23">
        <f>SUM(L42,M42)</f>
        <v>0</v>
      </c>
      <c r="L42" s="23">
        <v>0</v>
      </c>
      <c r="M42" s="29" t="s">
        <v>42</v>
      </c>
      <c r="N42" s="28" t="e">
        <f t="shared" si="2"/>
        <v>#DIV/0!</v>
      </c>
      <c r="O42" s="14"/>
      <c r="P42" s="10"/>
    </row>
    <row r="43" spans="1:16" ht="39.950000000000003" customHeight="1" x14ac:dyDescent="0.25">
      <c r="A43" s="30">
        <v>17</v>
      </c>
      <c r="B43" s="31" t="s">
        <v>41</v>
      </c>
      <c r="C43" s="30" t="s">
        <v>42</v>
      </c>
      <c r="D43" s="32">
        <f>SUM(D45:D52)</f>
        <v>29470300</v>
      </c>
      <c r="E43" s="32">
        <f>SUM(E45:E52)</f>
        <v>29470300</v>
      </c>
      <c r="F43" s="32" t="s">
        <v>42</v>
      </c>
      <c r="G43" s="23">
        <f>SUM(G45:G52)</f>
        <v>29817900</v>
      </c>
      <c r="H43" s="23">
        <f t="shared" si="1"/>
        <v>22363425</v>
      </c>
      <c r="I43" s="23">
        <f>SUM(I45:I52)</f>
        <v>29817900</v>
      </c>
      <c r="J43" s="23" t="s">
        <v>42</v>
      </c>
      <c r="K43" s="23">
        <f>SUM(K45:K52)</f>
        <v>11118405.5</v>
      </c>
      <c r="L43" s="23">
        <f>SUM(L45:L52)</f>
        <v>11118405.5</v>
      </c>
      <c r="M43" s="29" t="s">
        <v>42</v>
      </c>
      <c r="N43" s="28">
        <f t="shared" si="2"/>
        <v>49.716917243221914</v>
      </c>
      <c r="O43" s="14"/>
      <c r="P43" s="10"/>
    </row>
    <row r="44" spans="1:16" ht="0.75" customHeight="1" x14ac:dyDescent="0.25">
      <c r="A44" s="30">
        <v>1</v>
      </c>
      <c r="B44" s="31" t="s">
        <v>6</v>
      </c>
      <c r="C44" s="30"/>
      <c r="D44" s="30"/>
      <c r="E44" s="30"/>
      <c r="F44" s="30"/>
      <c r="G44" s="26"/>
      <c r="H44" s="23">
        <f t="shared" si="1"/>
        <v>0</v>
      </c>
      <c r="I44" s="26"/>
      <c r="J44" s="26"/>
      <c r="K44" s="26"/>
      <c r="L44" s="26"/>
      <c r="M44" s="27"/>
      <c r="N44" s="28" t="e">
        <f t="shared" si="2"/>
        <v>#DIV/0!</v>
      </c>
      <c r="O44" s="14"/>
      <c r="P44" s="10"/>
    </row>
    <row r="45" spans="1:16" ht="39.75" hidden="1" customHeight="1" x14ac:dyDescent="0.25">
      <c r="A45" s="30">
        <v>1</v>
      </c>
      <c r="B45" s="31" t="s">
        <v>43</v>
      </c>
      <c r="C45" s="30" t="s">
        <v>44</v>
      </c>
      <c r="D45" s="32">
        <f t="shared" ref="D45:D52" si="7">SUM(E45,F45)</f>
        <v>0</v>
      </c>
      <c r="E45" s="32">
        <v>0</v>
      </c>
      <c r="F45" s="32" t="s">
        <v>42</v>
      </c>
      <c r="G45" s="23">
        <f t="shared" ref="G45:G52" si="8">SUM(I45,J45)</f>
        <v>0</v>
      </c>
      <c r="H45" s="23">
        <f t="shared" si="1"/>
        <v>0</v>
      </c>
      <c r="I45" s="23">
        <v>0</v>
      </c>
      <c r="J45" s="23" t="s">
        <v>42</v>
      </c>
      <c r="K45" s="23">
        <f t="shared" ref="K45:K52" si="9">SUM(L45,M45)</f>
        <v>0</v>
      </c>
      <c r="L45" s="23">
        <v>0</v>
      </c>
      <c r="M45" s="29" t="s">
        <v>42</v>
      </c>
      <c r="N45" s="28" t="e">
        <f t="shared" si="2"/>
        <v>#DIV/0!</v>
      </c>
      <c r="O45" s="14"/>
      <c r="P45" s="10"/>
    </row>
    <row r="46" spans="1:16" ht="39.950000000000003" customHeight="1" x14ac:dyDescent="0.25">
      <c r="A46" s="30">
        <v>18</v>
      </c>
      <c r="B46" s="31" t="s">
        <v>45</v>
      </c>
      <c r="C46" s="30" t="s">
        <v>46</v>
      </c>
      <c r="D46" s="32">
        <f t="shared" si="7"/>
        <v>3907000</v>
      </c>
      <c r="E46" s="32">
        <v>3907000</v>
      </c>
      <c r="F46" s="32" t="s">
        <v>42</v>
      </c>
      <c r="G46" s="23">
        <f t="shared" si="8"/>
        <v>3907000</v>
      </c>
      <c r="H46" s="23">
        <f t="shared" si="1"/>
        <v>2930250</v>
      </c>
      <c r="I46" s="23">
        <v>3907000</v>
      </c>
      <c r="J46" s="23" t="s">
        <v>42</v>
      </c>
      <c r="K46" s="23">
        <f t="shared" si="9"/>
        <v>1422400</v>
      </c>
      <c r="L46" s="23">
        <v>1422400</v>
      </c>
      <c r="M46" s="29" t="s">
        <v>42</v>
      </c>
      <c r="N46" s="28">
        <f t="shared" si="2"/>
        <v>48.541933282143162</v>
      </c>
      <c r="O46" s="14"/>
      <c r="P46" s="10"/>
    </row>
    <row r="47" spans="1:16" ht="39.75" hidden="1" customHeight="1" x14ac:dyDescent="0.25">
      <c r="A47" s="30">
        <v>1</v>
      </c>
      <c r="B47" s="31" t="s">
        <v>47</v>
      </c>
      <c r="C47" s="30" t="s">
        <v>48</v>
      </c>
      <c r="D47" s="32">
        <f t="shared" si="7"/>
        <v>0</v>
      </c>
      <c r="E47" s="32">
        <v>0</v>
      </c>
      <c r="F47" s="32" t="s">
        <v>42</v>
      </c>
      <c r="G47" s="23">
        <f t="shared" si="8"/>
        <v>0</v>
      </c>
      <c r="H47" s="23">
        <f t="shared" si="1"/>
        <v>0</v>
      </c>
      <c r="I47" s="23">
        <v>0</v>
      </c>
      <c r="J47" s="23" t="s">
        <v>42</v>
      </c>
      <c r="K47" s="23">
        <f t="shared" si="9"/>
        <v>0</v>
      </c>
      <c r="L47" s="23">
        <v>0</v>
      </c>
      <c r="M47" s="29" t="s">
        <v>42</v>
      </c>
      <c r="N47" s="28" t="e">
        <f t="shared" si="2"/>
        <v>#DIV/0!</v>
      </c>
      <c r="O47" s="14"/>
      <c r="P47" s="10"/>
    </row>
    <row r="48" spans="1:16" ht="39.950000000000003" customHeight="1" x14ac:dyDescent="0.25">
      <c r="A48" s="30">
        <v>19</v>
      </c>
      <c r="B48" s="31" t="s">
        <v>49</v>
      </c>
      <c r="C48" s="30" t="s">
        <v>50</v>
      </c>
      <c r="D48" s="32">
        <f t="shared" si="7"/>
        <v>1494900</v>
      </c>
      <c r="E48" s="32">
        <v>1494900</v>
      </c>
      <c r="F48" s="32" t="s">
        <v>42</v>
      </c>
      <c r="G48" s="23">
        <f t="shared" si="8"/>
        <v>1536000</v>
      </c>
      <c r="H48" s="23">
        <f t="shared" si="1"/>
        <v>1152000</v>
      </c>
      <c r="I48" s="23">
        <v>1536000</v>
      </c>
      <c r="J48" s="23" t="s">
        <v>42</v>
      </c>
      <c r="K48" s="23">
        <f t="shared" si="9"/>
        <v>364900</v>
      </c>
      <c r="L48" s="23">
        <v>364900</v>
      </c>
      <c r="M48" s="29" t="s">
        <v>42</v>
      </c>
      <c r="N48" s="28">
        <f t="shared" si="2"/>
        <v>31.675347222222221</v>
      </c>
      <c r="O48" s="14"/>
      <c r="P48" s="10"/>
    </row>
    <row r="49" spans="1:16" ht="39.75" hidden="1" customHeight="1" x14ac:dyDescent="0.25">
      <c r="A49" s="30">
        <v>1</v>
      </c>
      <c r="B49" s="31" t="s">
        <v>51</v>
      </c>
      <c r="C49" s="30" t="s">
        <v>52</v>
      </c>
      <c r="D49" s="32">
        <f t="shared" si="7"/>
        <v>0</v>
      </c>
      <c r="E49" s="32">
        <v>0</v>
      </c>
      <c r="F49" s="32" t="s">
        <v>42</v>
      </c>
      <c r="G49" s="23">
        <f t="shared" si="8"/>
        <v>0</v>
      </c>
      <c r="H49" s="23">
        <f t="shared" si="1"/>
        <v>0</v>
      </c>
      <c r="I49" s="23">
        <v>0</v>
      </c>
      <c r="J49" s="23" t="s">
        <v>42</v>
      </c>
      <c r="K49" s="23">
        <f t="shared" si="9"/>
        <v>0</v>
      </c>
      <c r="L49" s="23">
        <v>0</v>
      </c>
      <c r="M49" s="29" t="s">
        <v>42</v>
      </c>
      <c r="N49" s="28" t="e">
        <f t="shared" si="2"/>
        <v>#DIV/0!</v>
      </c>
      <c r="O49" s="14"/>
      <c r="P49" s="10"/>
    </row>
    <row r="50" spans="1:16" ht="39.75" hidden="1" customHeight="1" x14ac:dyDescent="0.25">
      <c r="A50" s="30">
        <v>1</v>
      </c>
      <c r="B50" s="31" t="s">
        <v>53</v>
      </c>
      <c r="C50" s="30" t="s">
        <v>54</v>
      </c>
      <c r="D50" s="32">
        <f t="shared" si="7"/>
        <v>0</v>
      </c>
      <c r="E50" s="32">
        <v>0</v>
      </c>
      <c r="F50" s="32" t="s">
        <v>42</v>
      </c>
      <c r="G50" s="23">
        <f t="shared" si="8"/>
        <v>0</v>
      </c>
      <c r="H50" s="23">
        <f t="shared" si="1"/>
        <v>0</v>
      </c>
      <c r="I50" s="23">
        <v>0</v>
      </c>
      <c r="J50" s="23" t="s">
        <v>42</v>
      </c>
      <c r="K50" s="23">
        <f t="shared" si="9"/>
        <v>0</v>
      </c>
      <c r="L50" s="23">
        <v>0</v>
      </c>
      <c r="M50" s="29" t="s">
        <v>42</v>
      </c>
      <c r="N50" s="28" t="e">
        <f t="shared" si="2"/>
        <v>#DIV/0!</v>
      </c>
      <c r="O50" s="14"/>
      <c r="P50" s="10"/>
    </row>
    <row r="51" spans="1:16" ht="39.75" hidden="1" customHeight="1" x14ac:dyDescent="0.25">
      <c r="A51" s="30">
        <v>1</v>
      </c>
      <c r="B51" s="31" t="s">
        <v>55</v>
      </c>
      <c r="C51" s="30" t="s">
        <v>56</v>
      </c>
      <c r="D51" s="32">
        <f t="shared" si="7"/>
        <v>0</v>
      </c>
      <c r="E51" s="32">
        <v>0</v>
      </c>
      <c r="F51" s="32" t="s">
        <v>42</v>
      </c>
      <c r="G51" s="23">
        <f t="shared" si="8"/>
        <v>0</v>
      </c>
      <c r="H51" s="23">
        <f t="shared" si="1"/>
        <v>0</v>
      </c>
      <c r="I51" s="23">
        <v>0</v>
      </c>
      <c r="J51" s="23" t="s">
        <v>42</v>
      </c>
      <c r="K51" s="23">
        <f t="shared" si="9"/>
        <v>0</v>
      </c>
      <c r="L51" s="23">
        <v>0</v>
      </c>
      <c r="M51" s="29" t="s">
        <v>42</v>
      </c>
      <c r="N51" s="28" t="e">
        <f t="shared" si="2"/>
        <v>#DIV/0!</v>
      </c>
      <c r="O51" s="14"/>
      <c r="P51" s="10"/>
    </row>
    <row r="52" spans="1:16" ht="39.950000000000003" customHeight="1" x14ac:dyDescent="0.25">
      <c r="A52" s="30">
        <v>20</v>
      </c>
      <c r="B52" s="31" t="s">
        <v>57</v>
      </c>
      <c r="C52" s="30" t="s">
        <v>58</v>
      </c>
      <c r="D52" s="32">
        <f t="shared" si="7"/>
        <v>24068400</v>
      </c>
      <c r="E52" s="32">
        <v>24068400</v>
      </c>
      <c r="F52" s="32" t="s">
        <v>42</v>
      </c>
      <c r="G52" s="23">
        <f t="shared" si="8"/>
        <v>24374900</v>
      </c>
      <c r="H52" s="23">
        <f t="shared" si="1"/>
        <v>18281175</v>
      </c>
      <c r="I52" s="23">
        <v>24374900</v>
      </c>
      <c r="J52" s="23" t="s">
        <v>42</v>
      </c>
      <c r="K52" s="23">
        <f t="shared" si="9"/>
        <v>9331105.5</v>
      </c>
      <c r="L52" s="23">
        <v>9331105.5</v>
      </c>
      <c r="M52" s="29" t="s">
        <v>42</v>
      </c>
      <c r="N52" s="28">
        <f t="shared" si="2"/>
        <v>51.04215401909341</v>
      </c>
      <c r="O52" s="14"/>
      <c r="P52" s="10"/>
    </row>
    <row r="53" spans="1:16" ht="39" customHeight="1" x14ac:dyDescent="0.25">
      <c r="A53" s="30">
        <v>21</v>
      </c>
      <c r="B53" s="31" t="s">
        <v>250</v>
      </c>
      <c r="C53" s="30" t="s">
        <v>4</v>
      </c>
      <c r="D53" s="32">
        <f>SUM(D55)</f>
        <v>17285000</v>
      </c>
      <c r="E53" s="32">
        <f>SUM(E55)</f>
        <v>17285000</v>
      </c>
      <c r="F53" s="32" t="s">
        <v>42</v>
      </c>
      <c r="G53" s="23">
        <f>SUM(G55)</f>
        <v>17250000</v>
      </c>
      <c r="H53" s="23">
        <f t="shared" si="1"/>
        <v>12937500</v>
      </c>
      <c r="I53" s="23">
        <f>SUM(I55)</f>
        <v>17250000</v>
      </c>
      <c r="J53" s="23" t="s">
        <v>42</v>
      </c>
      <c r="K53" s="23">
        <f>SUM(K55)</f>
        <v>1740862.5</v>
      </c>
      <c r="L53" s="23">
        <f>SUM(L55)</f>
        <v>1740862.5</v>
      </c>
      <c r="M53" s="29" t="s">
        <v>42</v>
      </c>
      <c r="N53" s="28">
        <f t="shared" si="2"/>
        <v>13.455942028985508</v>
      </c>
      <c r="O53" s="14"/>
      <c r="P53" s="10"/>
    </row>
    <row r="54" spans="1:16" ht="3" hidden="1" customHeight="1" x14ac:dyDescent="0.25">
      <c r="A54" s="30">
        <v>1</v>
      </c>
      <c r="B54" s="31" t="s">
        <v>6</v>
      </c>
      <c r="C54" s="30"/>
      <c r="D54" s="30"/>
      <c r="E54" s="30"/>
      <c r="F54" s="30"/>
      <c r="G54" s="26"/>
      <c r="H54" s="23">
        <f t="shared" si="1"/>
        <v>0</v>
      </c>
      <c r="I54" s="26"/>
      <c r="J54" s="26"/>
      <c r="K54" s="26"/>
      <c r="L54" s="26"/>
      <c r="M54" s="27"/>
      <c r="N54" s="28" t="e">
        <f t="shared" si="2"/>
        <v>#DIV/0!</v>
      </c>
      <c r="O54" s="14"/>
      <c r="P54" s="10"/>
    </row>
    <row r="55" spans="1:16" ht="39.950000000000003" customHeight="1" x14ac:dyDescent="0.25">
      <c r="A55" s="30">
        <v>22</v>
      </c>
      <c r="B55" s="31" t="s">
        <v>59</v>
      </c>
      <c r="C55" s="30" t="s">
        <v>60</v>
      </c>
      <c r="D55" s="32">
        <f>SUM(E55,F55)</f>
        <v>17285000</v>
      </c>
      <c r="E55" s="32">
        <v>17285000</v>
      </c>
      <c r="F55" s="32" t="s">
        <v>42</v>
      </c>
      <c r="G55" s="23">
        <f>SUM(I55,J55)</f>
        <v>17250000</v>
      </c>
      <c r="H55" s="23">
        <f t="shared" si="1"/>
        <v>12937500</v>
      </c>
      <c r="I55" s="23">
        <v>17250000</v>
      </c>
      <c r="J55" s="23" t="s">
        <v>42</v>
      </c>
      <c r="K55" s="23">
        <f>SUM(L55,M55)</f>
        <v>1740862.5</v>
      </c>
      <c r="L55" s="23">
        <v>1740862.5</v>
      </c>
      <c r="M55" s="29" t="s">
        <v>42</v>
      </c>
      <c r="N55" s="28">
        <f t="shared" si="2"/>
        <v>13.455942028985508</v>
      </c>
      <c r="O55" s="14"/>
      <c r="P55" s="10"/>
    </row>
    <row r="56" spans="1:16" ht="39.75" customHeight="1" x14ac:dyDescent="0.25">
      <c r="A56" s="30">
        <v>23</v>
      </c>
      <c r="B56" s="31" t="s">
        <v>251</v>
      </c>
      <c r="C56" s="30" t="s">
        <v>4</v>
      </c>
      <c r="D56" s="32">
        <f>SUM(D58:D59)</f>
        <v>57217500</v>
      </c>
      <c r="E56" s="32">
        <f>SUM(E58:E59)</f>
        <v>57217500</v>
      </c>
      <c r="F56" s="32" t="s">
        <v>42</v>
      </c>
      <c r="G56" s="23">
        <f>SUM(G58:G59)</f>
        <v>57120000</v>
      </c>
      <c r="H56" s="23">
        <f t="shared" si="1"/>
        <v>42840000</v>
      </c>
      <c r="I56" s="23">
        <f>SUM(I58:I59)</f>
        <v>57120000</v>
      </c>
      <c r="J56" s="23" t="s">
        <v>42</v>
      </c>
      <c r="K56" s="23">
        <f>SUM(K58:K59)</f>
        <v>23584403.100000001</v>
      </c>
      <c r="L56" s="23">
        <f>SUM(L58:L59)</f>
        <v>23584403.100000001</v>
      </c>
      <c r="M56" s="29" t="s">
        <v>42</v>
      </c>
      <c r="N56" s="28">
        <f t="shared" si="2"/>
        <v>55.052294817927169</v>
      </c>
      <c r="O56" s="14"/>
      <c r="P56" s="10"/>
    </row>
    <row r="57" spans="1:16" ht="1.5" hidden="1" customHeight="1" x14ac:dyDescent="0.25">
      <c r="A57" s="30">
        <v>1</v>
      </c>
      <c r="B57" s="31" t="s">
        <v>6</v>
      </c>
      <c r="C57" s="30"/>
      <c r="D57" s="30"/>
      <c r="E57" s="30"/>
      <c r="F57" s="30"/>
      <c r="G57" s="26"/>
      <c r="H57" s="23">
        <f t="shared" si="1"/>
        <v>0</v>
      </c>
      <c r="I57" s="26"/>
      <c r="J57" s="26"/>
      <c r="K57" s="26"/>
      <c r="L57" s="26"/>
      <c r="M57" s="27"/>
      <c r="N57" s="28" t="e">
        <f t="shared" si="2"/>
        <v>#DIV/0!</v>
      </c>
      <c r="O57" s="14"/>
      <c r="P57" s="10"/>
    </row>
    <row r="58" spans="1:16" ht="39.950000000000003" customHeight="1" x14ac:dyDescent="0.25">
      <c r="A58" s="30">
        <v>24</v>
      </c>
      <c r="B58" s="31" t="s">
        <v>61</v>
      </c>
      <c r="C58" s="30" t="s">
        <v>62</v>
      </c>
      <c r="D58" s="32">
        <f>SUM(E58,F58)</f>
        <v>43417500</v>
      </c>
      <c r="E58" s="32">
        <v>43417500</v>
      </c>
      <c r="F58" s="32" t="s">
        <v>42</v>
      </c>
      <c r="G58" s="23">
        <f>SUM(I58,J58)</f>
        <v>43320000</v>
      </c>
      <c r="H58" s="23">
        <f t="shared" si="1"/>
        <v>32490000</v>
      </c>
      <c r="I58" s="23">
        <v>43320000</v>
      </c>
      <c r="J58" s="23" t="s">
        <v>42</v>
      </c>
      <c r="K58" s="23">
        <f>SUM(L58,M58)</f>
        <v>19117243.100000001</v>
      </c>
      <c r="L58" s="23">
        <v>19117243.100000001</v>
      </c>
      <c r="M58" s="29" t="s">
        <v>42</v>
      </c>
      <c r="N58" s="28">
        <f t="shared" si="2"/>
        <v>58.840391197291481</v>
      </c>
      <c r="O58" s="14"/>
      <c r="P58" s="10"/>
    </row>
    <row r="59" spans="1:16" ht="39.950000000000003" customHeight="1" x14ac:dyDescent="0.25">
      <c r="A59" s="30">
        <v>25</v>
      </c>
      <c r="B59" s="31" t="s">
        <v>63</v>
      </c>
      <c r="C59" s="30" t="s">
        <v>64</v>
      </c>
      <c r="D59" s="32">
        <f>SUM(E59,F59)</f>
        <v>13800000</v>
      </c>
      <c r="E59" s="32">
        <v>13800000</v>
      </c>
      <c r="F59" s="32" t="s">
        <v>42</v>
      </c>
      <c r="G59" s="23">
        <f>SUM(I59,J59)</f>
        <v>13800000</v>
      </c>
      <c r="H59" s="23">
        <f t="shared" si="1"/>
        <v>10350000</v>
      </c>
      <c r="I59" s="23">
        <v>13800000</v>
      </c>
      <c r="J59" s="23" t="s">
        <v>42</v>
      </c>
      <c r="K59" s="23">
        <f>SUM(L59,M59)</f>
        <v>4467160</v>
      </c>
      <c r="L59" s="23">
        <v>4467160</v>
      </c>
      <c r="M59" s="29" t="s">
        <v>42</v>
      </c>
      <c r="N59" s="28">
        <f t="shared" si="2"/>
        <v>43.160966183574878</v>
      </c>
      <c r="O59" s="14"/>
      <c r="P59" s="10"/>
    </row>
    <row r="60" spans="1:16" ht="37.5" customHeight="1" x14ac:dyDescent="0.25">
      <c r="A60" s="30">
        <v>26</v>
      </c>
      <c r="B60" s="31" t="s">
        <v>244</v>
      </c>
      <c r="C60" s="30" t="s">
        <v>4</v>
      </c>
      <c r="D60" s="32">
        <f>SUM(D62:D69)</f>
        <v>61316184.600000001</v>
      </c>
      <c r="E60" s="32">
        <f>SUM(E62:E69)</f>
        <v>61316184.600000001</v>
      </c>
      <c r="F60" s="32" t="s">
        <v>42</v>
      </c>
      <c r="G60" s="23">
        <f>SUM(G62:G69)</f>
        <v>56448000.299999997</v>
      </c>
      <c r="H60" s="23">
        <f t="shared" si="1"/>
        <v>42336000.224999994</v>
      </c>
      <c r="I60" s="23">
        <f>SUM(I62:I69)</f>
        <v>56448000.299999997</v>
      </c>
      <c r="J60" s="23" t="s">
        <v>42</v>
      </c>
      <c r="K60" s="23">
        <f>SUM(K62:K69)</f>
        <v>29750860.399999999</v>
      </c>
      <c r="L60" s="23">
        <f>SUM(L62:L69)</f>
        <v>29750860.399999999</v>
      </c>
      <c r="M60" s="29" t="s">
        <v>42</v>
      </c>
      <c r="N60" s="28">
        <f t="shared" si="2"/>
        <v>70.273195960613464</v>
      </c>
      <c r="O60" s="14"/>
      <c r="P60" s="10"/>
    </row>
    <row r="61" spans="1:16" ht="3.75" hidden="1" customHeight="1" x14ac:dyDescent="0.25">
      <c r="A61" s="30">
        <v>1</v>
      </c>
      <c r="B61" s="31" t="s">
        <v>6</v>
      </c>
      <c r="C61" s="30"/>
      <c r="D61" s="30"/>
      <c r="E61" s="30"/>
      <c r="F61" s="30"/>
      <c r="G61" s="26"/>
      <c r="H61" s="23">
        <f t="shared" si="1"/>
        <v>0</v>
      </c>
      <c r="I61" s="26"/>
      <c r="J61" s="26"/>
      <c r="K61" s="26"/>
      <c r="L61" s="26"/>
      <c r="M61" s="27"/>
      <c r="N61" s="28" t="e">
        <f t="shared" si="2"/>
        <v>#DIV/0!</v>
      </c>
      <c r="O61" s="14"/>
      <c r="P61" s="10"/>
    </row>
    <row r="62" spans="1:16" ht="39.950000000000003" customHeight="1" x14ac:dyDescent="0.25">
      <c r="A62" s="30">
        <v>27</v>
      </c>
      <c r="B62" s="31" t="s">
        <v>65</v>
      </c>
      <c r="C62" s="30" t="s">
        <v>66</v>
      </c>
      <c r="D62" s="32">
        <f t="shared" ref="D62:D69" si="10">SUM(E62,F62)</f>
        <v>4570000</v>
      </c>
      <c r="E62" s="32">
        <v>4570000</v>
      </c>
      <c r="F62" s="32" t="s">
        <v>42</v>
      </c>
      <c r="G62" s="23">
        <f t="shared" ref="G62:G69" si="11">SUM(I62,J62)</f>
        <v>4570000</v>
      </c>
      <c r="H62" s="23">
        <f t="shared" si="1"/>
        <v>3427500</v>
      </c>
      <c r="I62" s="23">
        <v>4570000</v>
      </c>
      <c r="J62" s="23" t="s">
        <v>42</v>
      </c>
      <c r="K62" s="23">
        <f t="shared" ref="K62:K69" si="12">SUM(L62,M62)</f>
        <v>2184290</v>
      </c>
      <c r="L62" s="23">
        <v>2184290</v>
      </c>
      <c r="M62" s="29" t="s">
        <v>42</v>
      </c>
      <c r="N62" s="28">
        <f t="shared" si="2"/>
        <v>63.728373450036472</v>
      </c>
      <c r="O62" s="14"/>
      <c r="P62" s="10"/>
    </row>
    <row r="63" spans="1:16" ht="39.950000000000003" customHeight="1" x14ac:dyDescent="0.25">
      <c r="A63" s="30">
        <v>28</v>
      </c>
      <c r="B63" s="31" t="s">
        <v>67</v>
      </c>
      <c r="C63" s="30" t="s">
        <v>68</v>
      </c>
      <c r="D63" s="32">
        <f t="shared" si="10"/>
        <v>554800</v>
      </c>
      <c r="E63" s="32">
        <v>554800</v>
      </c>
      <c r="F63" s="32" t="s">
        <v>42</v>
      </c>
      <c r="G63" s="23">
        <f t="shared" si="11"/>
        <v>554800</v>
      </c>
      <c r="H63" s="23">
        <f t="shared" si="1"/>
        <v>416100</v>
      </c>
      <c r="I63" s="23">
        <v>554800</v>
      </c>
      <c r="J63" s="23" t="s">
        <v>42</v>
      </c>
      <c r="K63" s="23">
        <f t="shared" si="12"/>
        <v>554800</v>
      </c>
      <c r="L63" s="23">
        <v>554800</v>
      </c>
      <c r="M63" s="29" t="s">
        <v>42</v>
      </c>
      <c r="N63" s="28">
        <f t="shared" si="2"/>
        <v>133.33333333333334</v>
      </c>
      <c r="O63" s="14"/>
      <c r="P63" s="10"/>
    </row>
    <row r="64" spans="1:16" ht="0.75" customHeight="1" x14ac:dyDescent="0.25">
      <c r="A64" s="30">
        <v>1</v>
      </c>
      <c r="B64" s="31" t="s">
        <v>69</v>
      </c>
      <c r="C64" s="30" t="s">
        <v>70</v>
      </c>
      <c r="D64" s="32">
        <f t="shared" si="10"/>
        <v>0</v>
      </c>
      <c r="E64" s="32">
        <v>0</v>
      </c>
      <c r="F64" s="32" t="s">
        <v>42</v>
      </c>
      <c r="G64" s="23">
        <f t="shared" si="11"/>
        <v>0</v>
      </c>
      <c r="H64" s="23">
        <f t="shared" si="1"/>
        <v>0</v>
      </c>
      <c r="I64" s="23">
        <v>0</v>
      </c>
      <c r="J64" s="23" t="s">
        <v>42</v>
      </c>
      <c r="K64" s="23">
        <f t="shared" si="12"/>
        <v>0</v>
      </c>
      <c r="L64" s="23">
        <v>0</v>
      </c>
      <c r="M64" s="29" t="s">
        <v>42</v>
      </c>
      <c r="N64" s="28" t="e">
        <f t="shared" si="2"/>
        <v>#DIV/0!</v>
      </c>
      <c r="O64" s="14"/>
      <c r="P64" s="10"/>
    </row>
    <row r="65" spans="1:16" ht="38.25" customHeight="1" x14ac:dyDescent="0.25">
      <c r="A65" s="30">
        <v>29</v>
      </c>
      <c r="B65" s="31" t="s">
        <v>71</v>
      </c>
      <c r="C65" s="30" t="s">
        <v>72</v>
      </c>
      <c r="D65" s="32">
        <f t="shared" si="10"/>
        <v>28431572.199999999</v>
      </c>
      <c r="E65" s="32">
        <v>28431572.199999999</v>
      </c>
      <c r="F65" s="32" t="s">
        <v>42</v>
      </c>
      <c r="G65" s="23">
        <f t="shared" si="11"/>
        <v>24650000</v>
      </c>
      <c r="H65" s="23">
        <f t="shared" si="1"/>
        <v>18487500</v>
      </c>
      <c r="I65" s="23">
        <v>24650000</v>
      </c>
      <c r="J65" s="23" t="s">
        <v>42</v>
      </c>
      <c r="K65" s="23">
        <f t="shared" si="12"/>
        <v>14002986.5</v>
      </c>
      <c r="L65" s="23">
        <v>14002986.5</v>
      </c>
      <c r="M65" s="29" t="s">
        <v>42</v>
      </c>
      <c r="N65" s="28">
        <f t="shared" si="2"/>
        <v>75.74299661933739</v>
      </c>
      <c r="O65" s="14"/>
      <c r="P65" s="10"/>
    </row>
    <row r="66" spans="1:16" ht="4.5" hidden="1" customHeight="1" x14ac:dyDescent="0.25">
      <c r="A66" s="30">
        <v>1</v>
      </c>
      <c r="B66" s="31" t="s">
        <v>73</v>
      </c>
      <c r="C66" s="30" t="s">
        <v>74</v>
      </c>
      <c r="D66" s="32">
        <f t="shared" si="10"/>
        <v>0</v>
      </c>
      <c r="E66" s="32">
        <v>0</v>
      </c>
      <c r="F66" s="32" t="s">
        <v>42</v>
      </c>
      <c r="G66" s="23">
        <f t="shared" si="11"/>
        <v>0</v>
      </c>
      <c r="H66" s="23">
        <f t="shared" si="1"/>
        <v>0</v>
      </c>
      <c r="I66" s="23">
        <v>0</v>
      </c>
      <c r="J66" s="23" t="s">
        <v>42</v>
      </c>
      <c r="K66" s="23">
        <f t="shared" si="12"/>
        <v>0</v>
      </c>
      <c r="L66" s="23">
        <v>0</v>
      </c>
      <c r="M66" s="29" t="s">
        <v>42</v>
      </c>
      <c r="N66" s="28" t="e">
        <f t="shared" si="2"/>
        <v>#DIV/0!</v>
      </c>
      <c r="O66" s="14"/>
      <c r="P66" s="10"/>
    </row>
    <row r="67" spans="1:16" ht="39.75" hidden="1" customHeight="1" x14ac:dyDescent="0.25">
      <c r="A67" s="30">
        <v>1</v>
      </c>
      <c r="B67" s="31" t="s">
        <v>75</v>
      </c>
      <c r="C67" s="30" t="s">
        <v>76</v>
      </c>
      <c r="D67" s="32">
        <f t="shared" si="10"/>
        <v>0</v>
      </c>
      <c r="E67" s="32">
        <v>0</v>
      </c>
      <c r="F67" s="32" t="s">
        <v>42</v>
      </c>
      <c r="G67" s="23">
        <f t="shared" si="11"/>
        <v>0</v>
      </c>
      <c r="H67" s="23">
        <f t="shared" si="1"/>
        <v>0</v>
      </c>
      <c r="I67" s="23">
        <v>0</v>
      </c>
      <c r="J67" s="23" t="s">
        <v>42</v>
      </c>
      <c r="K67" s="23">
        <f t="shared" si="12"/>
        <v>0</v>
      </c>
      <c r="L67" s="23">
        <v>0</v>
      </c>
      <c r="M67" s="29" t="s">
        <v>42</v>
      </c>
      <c r="N67" s="28" t="e">
        <f t="shared" si="2"/>
        <v>#DIV/0!</v>
      </c>
      <c r="O67" s="14"/>
      <c r="P67" s="10"/>
    </row>
    <row r="68" spans="1:16" ht="39.950000000000003" customHeight="1" x14ac:dyDescent="0.25">
      <c r="A68" s="30">
        <v>30</v>
      </c>
      <c r="B68" s="31" t="s">
        <v>77</v>
      </c>
      <c r="C68" s="30" t="s">
        <v>78</v>
      </c>
      <c r="D68" s="32">
        <f t="shared" si="10"/>
        <v>3030000</v>
      </c>
      <c r="E68" s="32">
        <v>3030000</v>
      </c>
      <c r="F68" s="32" t="s">
        <v>42</v>
      </c>
      <c r="G68" s="23">
        <f t="shared" si="11"/>
        <v>3030000</v>
      </c>
      <c r="H68" s="23">
        <f t="shared" si="1"/>
        <v>2272500</v>
      </c>
      <c r="I68" s="23">
        <v>3030000</v>
      </c>
      <c r="J68" s="23" t="s">
        <v>42</v>
      </c>
      <c r="K68" s="23">
        <f t="shared" si="12"/>
        <v>1729180</v>
      </c>
      <c r="L68" s="23">
        <v>1729180</v>
      </c>
      <c r="M68" s="29" t="s">
        <v>42</v>
      </c>
      <c r="N68" s="28">
        <f t="shared" si="2"/>
        <v>76.091529152915285</v>
      </c>
      <c r="O68" s="14"/>
      <c r="P68" s="10"/>
    </row>
    <row r="69" spans="1:16" ht="38.25" customHeight="1" x14ac:dyDescent="0.25">
      <c r="A69" s="30">
        <v>31</v>
      </c>
      <c r="B69" s="31" t="s">
        <v>79</v>
      </c>
      <c r="C69" s="30" t="s">
        <v>80</v>
      </c>
      <c r="D69" s="32">
        <f t="shared" si="10"/>
        <v>24729812.399999999</v>
      </c>
      <c r="E69" s="32">
        <v>24729812.399999999</v>
      </c>
      <c r="F69" s="32" t="s">
        <v>42</v>
      </c>
      <c r="G69" s="23">
        <f t="shared" si="11"/>
        <v>23643200.300000001</v>
      </c>
      <c r="H69" s="23">
        <f t="shared" si="1"/>
        <v>17732400.225000001</v>
      </c>
      <c r="I69" s="23">
        <v>23643200.300000001</v>
      </c>
      <c r="J69" s="23" t="s">
        <v>42</v>
      </c>
      <c r="K69" s="23">
        <f t="shared" si="12"/>
        <v>11279603.9</v>
      </c>
      <c r="L69" s="23">
        <v>11279603.9</v>
      </c>
      <c r="M69" s="29" t="s">
        <v>42</v>
      </c>
      <c r="N69" s="28">
        <f t="shared" si="2"/>
        <v>63.610136004585918</v>
      </c>
      <c r="O69" s="14"/>
      <c r="P69" s="10"/>
    </row>
    <row r="70" spans="1:16" ht="4.5" hidden="1" customHeight="1" x14ac:dyDescent="0.25">
      <c r="A70" s="30">
        <v>1</v>
      </c>
      <c r="B70" s="31" t="s">
        <v>266</v>
      </c>
      <c r="C70" s="30" t="s">
        <v>4</v>
      </c>
      <c r="D70" s="32">
        <f>SUM(D72,D76,D80)</f>
        <v>0</v>
      </c>
      <c r="E70" s="32">
        <f>SUM(E72,E76,E80)</f>
        <v>0</v>
      </c>
      <c r="F70" s="32" t="s">
        <v>42</v>
      </c>
      <c r="G70" s="23">
        <f>SUM(G72,G76,G80)</f>
        <v>0</v>
      </c>
      <c r="H70" s="23">
        <f t="shared" si="1"/>
        <v>0</v>
      </c>
      <c r="I70" s="23">
        <f>SUM(I72,I76,I80)</f>
        <v>0</v>
      </c>
      <c r="J70" s="23" t="s">
        <v>42</v>
      </c>
      <c r="K70" s="23">
        <f>SUM(K72,K76,K80)</f>
        <v>0</v>
      </c>
      <c r="L70" s="23">
        <f>SUM(L72,L76,L80)</f>
        <v>0</v>
      </c>
      <c r="M70" s="29" t="s">
        <v>42</v>
      </c>
      <c r="N70" s="28" t="e">
        <f t="shared" si="2"/>
        <v>#DIV/0!</v>
      </c>
      <c r="O70" s="14"/>
      <c r="P70" s="10"/>
    </row>
    <row r="71" spans="1:16" ht="39.75" hidden="1" customHeight="1" x14ac:dyDescent="0.25">
      <c r="A71" s="30">
        <v>1</v>
      </c>
      <c r="B71" s="31" t="s">
        <v>3</v>
      </c>
      <c r="C71" s="30"/>
      <c r="D71" s="30"/>
      <c r="E71" s="30"/>
      <c r="F71" s="30"/>
      <c r="G71" s="26"/>
      <c r="H71" s="23">
        <f t="shared" si="1"/>
        <v>0</v>
      </c>
      <c r="I71" s="26"/>
      <c r="J71" s="26"/>
      <c r="K71" s="26"/>
      <c r="L71" s="26"/>
      <c r="M71" s="27"/>
      <c r="N71" s="28" t="e">
        <f t="shared" si="2"/>
        <v>#DIV/0!</v>
      </c>
      <c r="O71" s="14"/>
      <c r="P71" s="10"/>
    </row>
    <row r="72" spans="1:16" ht="39.75" hidden="1" customHeight="1" x14ac:dyDescent="0.25">
      <c r="A72" s="30">
        <v>1</v>
      </c>
      <c r="B72" s="31" t="s">
        <v>81</v>
      </c>
      <c r="C72" s="30" t="s">
        <v>4</v>
      </c>
      <c r="D72" s="32">
        <f>SUM(D74:D75)</f>
        <v>0</v>
      </c>
      <c r="E72" s="32">
        <f>SUM(E74:E75)</f>
        <v>0</v>
      </c>
      <c r="F72" s="32" t="s">
        <v>42</v>
      </c>
      <c r="G72" s="23">
        <f>SUM(G74:G75)</f>
        <v>0</v>
      </c>
      <c r="H72" s="23">
        <f t="shared" si="1"/>
        <v>0</v>
      </c>
      <c r="I72" s="23">
        <f>SUM(I74:I75)</f>
        <v>0</v>
      </c>
      <c r="J72" s="23" t="s">
        <v>42</v>
      </c>
      <c r="K72" s="23">
        <f>SUM(K74:K75)</f>
        <v>0</v>
      </c>
      <c r="L72" s="23">
        <f>SUM(L74:L75)</f>
        <v>0</v>
      </c>
      <c r="M72" s="29" t="s">
        <v>42</v>
      </c>
      <c r="N72" s="28" t="e">
        <f t="shared" si="2"/>
        <v>#DIV/0!</v>
      </c>
      <c r="O72" s="14"/>
      <c r="P72" s="10"/>
    </row>
    <row r="73" spans="1:16" ht="39.75" hidden="1" customHeight="1" x14ac:dyDescent="0.25">
      <c r="A73" s="30">
        <v>1</v>
      </c>
      <c r="B73" s="31" t="s">
        <v>6</v>
      </c>
      <c r="C73" s="30"/>
      <c r="D73" s="30"/>
      <c r="E73" s="30"/>
      <c r="F73" s="30"/>
      <c r="G73" s="26"/>
      <c r="H73" s="23">
        <f t="shared" si="1"/>
        <v>0</v>
      </c>
      <c r="I73" s="26"/>
      <c r="J73" s="26"/>
      <c r="K73" s="26"/>
      <c r="L73" s="26"/>
      <c r="M73" s="27"/>
      <c r="N73" s="28" t="e">
        <f t="shared" si="2"/>
        <v>#DIV/0!</v>
      </c>
      <c r="O73" s="14"/>
      <c r="P73" s="10"/>
    </row>
    <row r="74" spans="1:16" ht="39.75" hidden="1" customHeight="1" x14ac:dyDescent="0.25">
      <c r="A74" s="30">
        <v>1</v>
      </c>
      <c r="B74" s="31" t="s">
        <v>82</v>
      </c>
      <c r="C74" s="30" t="s">
        <v>83</v>
      </c>
      <c r="D74" s="32">
        <f>SUM(E74,F74)</f>
        <v>0</v>
      </c>
      <c r="E74" s="32">
        <v>0</v>
      </c>
      <c r="F74" s="32" t="s">
        <v>42</v>
      </c>
      <c r="G74" s="23">
        <f>SUM(I74,J74)</f>
        <v>0</v>
      </c>
      <c r="H74" s="23">
        <f t="shared" si="1"/>
        <v>0</v>
      </c>
      <c r="I74" s="23">
        <v>0</v>
      </c>
      <c r="J74" s="23" t="s">
        <v>42</v>
      </c>
      <c r="K74" s="23">
        <f>SUM(L74,M74)</f>
        <v>0</v>
      </c>
      <c r="L74" s="23">
        <v>0</v>
      </c>
      <c r="M74" s="29" t="s">
        <v>42</v>
      </c>
      <c r="N74" s="28" t="e">
        <f t="shared" si="2"/>
        <v>#DIV/0!</v>
      </c>
      <c r="O74" s="14"/>
      <c r="P74" s="10"/>
    </row>
    <row r="75" spans="1:16" ht="39.75" hidden="1" customHeight="1" x14ac:dyDescent="0.25">
      <c r="A75" s="30">
        <v>1</v>
      </c>
      <c r="B75" s="31" t="s">
        <v>84</v>
      </c>
      <c r="C75" s="30" t="s">
        <v>85</v>
      </c>
      <c r="D75" s="32">
        <f>SUM(E75,F75)</f>
        <v>0</v>
      </c>
      <c r="E75" s="32">
        <v>0</v>
      </c>
      <c r="F75" s="32" t="s">
        <v>42</v>
      </c>
      <c r="G75" s="23">
        <f>SUM(I75,J75)</f>
        <v>0</v>
      </c>
      <c r="H75" s="23">
        <f t="shared" ref="H75:H138" si="13">G75*3/4</f>
        <v>0</v>
      </c>
      <c r="I75" s="23">
        <v>0</v>
      </c>
      <c r="J75" s="23" t="s">
        <v>42</v>
      </c>
      <c r="K75" s="23">
        <f>SUM(L75,M75)</f>
        <v>0</v>
      </c>
      <c r="L75" s="23">
        <v>0</v>
      </c>
      <c r="M75" s="29" t="s">
        <v>42</v>
      </c>
      <c r="N75" s="28" t="e">
        <f t="shared" ref="N75:N138" si="14">L75*100/H75</f>
        <v>#DIV/0!</v>
      </c>
      <c r="O75" s="14"/>
      <c r="P75" s="10"/>
    </row>
    <row r="76" spans="1:16" ht="39.75" hidden="1" customHeight="1" x14ac:dyDescent="0.25">
      <c r="A76" s="30">
        <v>1</v>
      </c>
      <c r="B76" s="31" t="s">
        <v>86</v>
      </c>
      <c r="C76" s="30" t="s">
        <v>4</v>
      </c>
      <c r="D76" s="32">
        <f>SUM(D78:D79)</f>
        <v>0</v>
      </c>
      <c r="E76" s="32">
        <f>SUM(E78:E79)</f>
        <v>0</v>
      </c>
      <c r="F76" s="32" t="s">
        <v>42</v>
      </c>
      <c r="G76" s="23">
        <f>SUM(G78:G79)</f>
        <v>0</v>
      </c>
      <c r="H76" s="23">
        <f t="shared" si="13"/>
        <v>0</v>
      </c>
      <c r="I76" s="23">
        <f>SUM(I78:I79)</f>
        <v>0</v>
      </c>
      <c r="J76" s="23" t="s">
        <v>42</v>
      </c>
      <c r="K76" s="23">
        <f>SUM(K78:K79)</f>
        <v>0</v>
      </c>
      <c r="L76" s="23">
        <f>SUM(L78:L79)</f>
        <v>0</v>
      </c>
      <c r="M76" s="29" t="s">
        <v>42</v>
      </c>
      <c r="N76" s="28" t="e">
        <f t="shared" si="14"/>
        <v>#DIV/0!</v>
      </c>
      <c r="O76" s="14"/>
      <c r="P76" s="10"/>
    </row>
    <row r="77" spans="1:16" ht="39.75" hidden="1" customHeight="1" x14ac:dyDescent="0.25">
      <c r="A77" s="30">
        <v>1</v>
      </c>
      <c r="B77" s="31" t="s">
        <v>6</v>
      </c>
      <c r="C77" s="30"/>
      <c r="D77" s="30"/>
      <c r="E77" s="30"/>
      <c r="F77" s="30"/>
      <c r="G77" s="26"/>
      <c r="H77" s="23">
        <f t="shared" si="13"/>
        <v>0</v>
      </c>
      <c r="I77" s="26"/>
      <c r="J77" s="26"/>
      <c r="K77" s="26"/>
      <c r="L77" s="26"/>
      <c r="M77" s="27"/>
      <c r="N77" s="28" t="e">
        <f t="shared" si="14"/>
        <v>#DIV/0!</v>
      </c>
      <c r="O77" s="14"/>
      <c r="P77" s="10"/>
    </row>
    <row r="78" spans="1:16" ht="39.75" hidden="1" customHeight="1" x14ac:dyDescent="0.25">
      <c r="A78" s="30">
        <v>1</v>
      </c>
      <c r="B78" s="31" t="s">
        <v>87</v>
      </c>
      <c r="C78" s="30" t="s">
        <v>88</v>
      </c>
      <c r="D78" s="32">
        <f>SUM(E78,F78)</f>
        <v>0</v>
      </c>
      <c r="E78" s="32">
        <v>0</v>
      </c>
      <c r="F78" s="32" t="s">
        <v>42</v>
      </c>
      <c r="G78" s="23">
        <f>SUM(I78,J78)</f>
        <v>0</v>
      </c>
      <c r="H78" s="23">
        <f t="shared" si="13"/>
        <v>0</v>
      </c>
      <c r="I78" s="23">
        <v>0</v>
      </c>
      <c r="J78" s="23" t="s">
        <v>42</v>
      </c>
      <c r="K78" s="23">
        <f>SUM(L78,M78)</f>
        <v>0</v>
      </c>
      <c r="L78" s="23">
        <v>0</v>
      </c>
      <c r="M78" s="29" t="s">
        <v>42</v>
      </c>
      <c r="N78" s="28" t="e">
        <f t="shared" si="14"/>
        <v>#DIV/0!</v>
      </c>
      <c r="O78" s="14"/>
      <c r="P78" s="10"/>
    </row>
    <row r="79" spans="1:16" ht="39.75" hidden="1" customHeight="1" x14ac:dyDescent="0.25">
      <c r="A79" s="30">
        <v>1</v>
      </c>
      <c r="B79" s="31" t="s">
        <v>89</v>
      </c>
      <c r="C79" s="30" t="s">
        <v>90</v>
      </c>
      <c r="D79" s="32">
        <f>SUM(E79,F79)</f>
        <v>0</v>
      </c>
      <c r="E79" s="32">
        <v>0</v>
      </c>
      <c r="F79" s="32" t="s">
        <v>42</v>
      </c>
      <c r="G79" s="23">
        <f>SUM(I79,J79)</f>
        <v>0</v>
      </c>
      <c r="H79" s="23">
        <f t="shared" si="13"/>
        <v>0</v>
      </c>
      <c r="I79" s="23">
        <v>0</v>
      </c>
      <c r="J79" s="23" t="s">
        <v>42</v>
      </c>
      <c r="K79" s="23">
        <f>SUM(L79,M79)</f>
        <v>0</v>
      </c>
      <c r="L79" s="23">
        <v>0</v>
      </c>
      <c r="M79" s="29" t="s">
        <v>42</v>
      </c>
      <c r="N79" s="28" t="e">
        <f t="shared" si="14"/>
        <v>#DIV/0!</v>
      </c>
      <c r="O79" s="14"/>
      <c r="P79" s="10"/>
    </row>
    <row r="80" spans="1:16" ht="1.5" hidden="1" customHeight="1" x14ac:dyDescent="0.25">
      <c r="A80" s="30">
        <v>1</v>
      </c>
      <c r="B80" s="31" t="s">
        <v>91</v>
      </c>
      <c r="C80" s="30" t="s">
        <v>4</v>
      </c>
      <c r="D80" s="32">
        <f>SUM(D82:D84)</f>
        <v>0</v>
      </c>
      <c r="E80" s="32">
        <f>SUM(E82:E84)</f>
        <v>0</v>
      </c>
      <c r="F80" s="32" t="s">
        <v>42</v>
      </c>
      <c r="G80" s="23">
        <f>SUM(G82:G84)</f>
        <v>0</v>
      </c>
      <c r="H80" s="23">
        <f t="shared" si="13"/>
        <v>0</v>
      </c>
      <c r="I80" s="23">
        <f>SUM(I82:I84)</f>
        <v>0</v>
      </c>
      <c r="J80" s="23" t="s">
        <v>42</v>
      </c>
      <c r="K80" s="23">
        <f>SUM(K82:K84)</f>
        <v>0</v>
      </c>
      <c r="L80" s="23">
        <f>SUM(L82:L84)</f>
        <v>0</v>
      </c>
      <c r="M80" s="29" t="s">
        <v>42</v>
      </c>
      <c r="N80" s="28" t="e">
        <f t="shared" si="14"/>
        <v>#DIV/0!</v>
      </c>
      <c r="O80" s="14"/>
      <c r="P80" s="10"/>
    </row>
    <row r="81" spans="1:16" ht="39.75" hidden="1" customHeight="1" x14ac:dyDescent="0.25">
      <c r="A81" s="30">
        <v>1</v>
      </c>
      <c r="B81" s="31" t="s">
        <v>6</v>
      </c>
      <c r="C81" s="30"/>
      <c r="D81" s="30"/>
      <c r="E81" s="30"/>
      <c r="F81" s="30"/>
      <c r="G81" s="26"/>
      <c r="H81" s="23">
        <f t="shared" si="13"/>
        <v>0</v>
      </c>
      <c r="I81" s="26"/>
      <c r="J81" s="26"/>
      <c r="K81" s="26"/>
      <c r="L81" s="26"/>
      <c r="M81" s="27"/>
      <c r="N81" s="28" t="e">
        <f t="shared" si="14"/>
        <v>#DIV/0!</v>
      </c>
      <c r="O81" s="14"/>
      <c r="P81" s="10"/>
    </row>
    <row r="82" spans="1:16" ht="39.75" hidden="1" customHeight="1" x14ac:dyDescent="0.25">
      <c r="A82" s="30">
        <v>1</v>
      </c>
      <c r="B82" s="31" t="s">
        <v>92</v>
      </c>
      <c r="C82" s="30" t="s">
        <v>93</v>
      </c>
      <c r="D82" s="32">
        <f>SUM(E82,F82)</f>
        <v>0</v>
      </c>
      <c r="E82" s="32">
        <v>0</v>
      </c>
      <c r="F82" s="32" t="s">
        <v>42</v>
      </c>
      <c r="G82" s="23">
        <f>SUM(I82,J82)</f>
        <v>0</v>
      </c>
      <c r="H82" s="23">
        <f t="shared" si="13"/>
        <v>0</v>
      </c>
      <c r="I82" s="23">
        <v>0</v>
      </c>
      <c r="J82" s="23" t="s">
        <v>42</v>
      </c>
      <c r="K82" s="23">
        <f>SUM(L82,M82)</f>
        <v>0</v>
      </c>
      <c r="L82" s="23">
        <v>0</v>
      </c>
      <c r="M82" s="29" t="s">
        <v>42</v>
      </c>
      <c r="N82" s="28" t="e">
        <f t="shared" si="14"/>
        <v>#DIV/0!</v>
      </c>
      <c r="O82" s="14"/>
      <c r="P82" s="10"/>
    </row>
    <row r="83" spans="1:16" ht="39.75" hidden="1" customHeight="1" x14ac:dyDescent="0.25">
      <c r="A83" s="30">
        <v>1</v>
      </c>
      <c r="B83" s="31" t="s">
        <v>94</v>
      </c>
      <c r="C83" s="30" t="s">
        <v>95</v>
      </c>
      <c r="D83" s="32">
        <f>SUM(E83,F83)</f>
        <v>0</v>
      </c>
      <c r="E83" s="32">
        <v>0</v>
      </c>
      <c r="F83" s="32" t="s">
        <v>42</v>
      </c>
      <c r="G83" s="23">
        <f>SUM(I83,J83)</f>
        <v>0</v>
      </c>
      <c r="H83" s="23">
        <f t="shared" si="13"/>
        <v>0</v>
      </c>
      <c r="I83" s="23">
        <v>0</v>
      </c>
      <c r="J83" s="23" t="s">
        <v>42</v>
      </c>
      <c r="K83" s="23">
        <f>SUM(L83,M83)</f>
        <v>0</v>
      </c>
      <c r="L83" s="23">
        <v>0</v>
      </c>
      <c r="M83" s="29" t="s">
        <v>42</v>
      </c>
      <c r="N83" s="28" t="e">
        <f t="shared" si="14"/>
        <v>#DIV/0!</v>
      </c>
      <c r="O83" s="14"/>
      <c r="P83" s="10"/>
    </row>
    <row r="84" spans="1:16" ht="39.75" hidden="1" customHeight="1" x14ac:dyDescent="0.25">
      <c r="A84" s="30">
        <v>1</v>
      </c>
      <c r="B84" s="31" t="s">
        <v>96</v>
      </c>
      <c r="C84" s="30" t="s">
        <v>97</v>
      </c>
      <c r="D84" s="32">
        <f>SUM(E84,F84)</f>
        <v>0</v>
      </c>
      <c r="E84" s="32">
        <v>0</v>
      </c>
      <c r="F84" s="32" t="s">
        <v>42</v>
      </c>
      <c r="G84" s="23">
        <f>SUM(I84,J84)</f>
        <v>0</v>
      </c>
      <c r="H84" s="23">
        <f t="shared" si="13"/>
        <v>0</v>
      </c>
      <c r="I84" s="23">
        <v>0</v>
      </c>
      <c r="J84" s="23" t="s">
        <v>42</v>
      </c>
      <c r="K84" s="23">
        <f>SUM(L84,M84)</f>
        <v>0</v>
      </c>
      <c r="L84" s="23">
        <v>0</v>
      </c>
      <c r="M84" s="29" t="s">
        <v>42</v>
      </c>
      <c r="N84" s="28" t="e">
        <f t="shared" si="14"/>
        <v>#DIV/0!</v>
      </c>
      <c r="O84" s="14"/>
      <c r="P84" s="10"/>
    </row>
    <row r="85" spans="1:16" ht="36.75" customHeight="1" x14ac:dyDescent="0.25">
      <c r="A85" s="30">
        <v>32</v>
      </c>
      <c r="B85" s="31" t="s">
        <v>98</v>
      </c>
      <c r="C85" s="30" t="s">
        <v>4</v>
      </c>
      <c r="D85" s="32">
        <f>SUM(D87,D91)</f>
        <v>1221450</v>
      </c>
      <c r="E85" s="32">
        <f>SUM(E87,E91)</f>
        <v>1221450</v>
      </c>
      <c r="F85" s="32" t="s">
        <v>42</v>
      </c>
      <c r="G85" s="23">
        <f>SUM(G87,G91)</f>
        <v>1221450</v>
      </c>
      <c r="H85" s="23">
        <f t="shared" si="13"/>
        <v>916087.5</v>
      </c>
      <c r="I85" s="23">
        <f>SUM(I87,I91)</f>
        <v>1221450</v>
      </c>
      <c r="J85" s="23" t="s">
        <v>42</v>
      </c>
      <c r="K85" s="23">
        <f>SUM(K87,K91)</f>
        <v>1221450</v>
      </c>
      <c r="L85" s="23">
        <f>SUM(L87,L91)</f>
        <v>1221450</v>
      </c>
      <c r="M85" s="29" t="s">
        <v>42</v>
      </c>
      <c r="N85" s="28">
        <f t="shared" si="14"/>
        <v>133.33333333333334</v>
      </c>
      <c r="O85" s="14"/>
      <c r="P85" s="10"/>
    </row>
    <row r="86" spans="1:16" ht="2.25" hidden="1" customHeight="1" x14ac:dyDescent="0.25">
      <c r="A86" s="30">
        <v>1</v>
      </c>
      <c r="B86" s="31" t="s">
        <v>3</v>
      </c>
      <c r="C86" s="30"/>
      <c r="D86" s="30"/>
      <c r="E86" s="30"/>
      <c r="F86" s="30"/>
      <c r="G86" s="26"/>
      <c r="H86" s="23">
        <f t="shared" si="13"/>
        <v>0</v>
      </c>
      <c r="I86" s="26"/>
      <c r="J86" s="26"/>
      <c r="K86" s="26"/>
      <c r="L86" s="26"/>
      <c r="M86" s="27"/>
      <c r="N86" s="28" t="e">
        <f t="shared" si="14"/>
        <v>#DIV/0!</v>
      </c>
      <c r="O86" s="14"/>
      <c r="P86" s="10"/>
    </row>
    <row r="87" spans="1:16" ht="39.75" customHeight="1" x14ac:dyDescent="0.25">
      <c r="A87" s="30">
        <v>33</v>
      </c>
      <c r="B87" s="31" t="s">
        <v>252</v>
      </c>
      <c r="C87" s="30" t="s">
        <v>4</v>
      </c>
      <c r="D87" s="32">
        <f>SUM(D89:D90)</f>
        <v>1221450</v>
      </c>
      <c r="E87" s="32">
        <f>SUM(E89:E90)</f>
        <v>1221450</v>
      </c>
      <c r="F87" s="32" t="s">
        <v>42</v>
      </c>
      <c r="G87" s="23">
        <f>SUM(G89:G90)</f>
        <v>1221450</v>
      </c>
      <c r="H87" s="23">
        <f t="shared" si="13"/>
        <v>916087.5</v>
      </c>
      <c r="I87" s="23">
        <f>SUM(I89:I90)</f>
        <v>1221450</v>
      </c>
      <c r="J87" s="23" t="s">
        <v>42</v>
      </c>
      <c r="K87" s="23">
        <f>SUM(K89:K90)</f>
        <v>1221450</v>
      </c>
      <c r="L87" s="23">
        <f>SUM(L89:L90)</f>
        <v>1221450</v>
      </c>
      <c r="M87" s="29" t="s">
        <v>42</v>
      </c>
      <c r="N87" s="28">
        <f t="shared" si="14"/>
        <v>133.33333333333334</v>
      </c>
      <c r="O87" s="14"/>
      <c r="P87" s="10"/>
    </row>
    <row r="88" spans="1:16" ht="6.75" hidden="1" customHeight="1" x14ac:dyDescent="0.25">
      <c r="A88" s="30"/>
      <c r="B88" s="31" t="s">
        <v>6</v>
      </c>
      <c r="C88" s="30"/>
      <c r="D88" s="30"/>
      <c r="E88" s="30"/>
      <c r="F88" s="30"/>
      <c r="G88" s="26"/>
      <c r="H88" s="23">
        <f t="shared" si="13"/>
        <v>0</v>
      </c>
      <c r="I88" s="26"/>
      <c r="J88" s="26"/>
      <c r="K88" s="26"/>
      <c r="L88" s="26"/>
      <c r="M88" s="27"/>
      <c r="N88" s="28" t="e">
        <f t="shared" si="14"/>
        <v>#DIV/0!</v>
      </c>
      <c r="O88" s="14"/>
      <c r="P88" s="10"/>
    </row>
    <row r="89" spans="1:16" ht="39.75" customHeight="1" x14ac:dyDescent="0.25">
      <c r="A89" s="30">
        <v>34</v>
      </c>
      <c r="B89" s="31" t="s">
        <v>99</v>
      </c>
      <c r="C89" s="30" t="s">
        <v>100</v>
      </c>
      <c r="D89" s="32">
        <f>SUM(E89,F89)</f>
        <v>1221450</v>
      </c>
      <c r="E89" s="32">
        <v>1221450</v>
      </c>
      <c r="F89" s="32" t="s">
        <v>42</v>
      </c>
      <c r="G89" s="23">
        <f>SUM(I89,J89)</f>
        <v>1221450</v>
      </c>
      <c r="H89" s="23">
        <f t="shared" si="13"/>
        <v>916087.5</v>
      </c>
      <c r="I89" s="23">
        <v>1221450</v>
      </c>
      <c r="J89" s="23" t="s">
        <v>42</v>
      </c>
      <c r="K89" s="23">
        <f>SUM(L89,M89)</f>
        <v>1221450</v>
      </c>
      <c r="L89" s="23">
        <v>1221450</v>
      </c>
      <c r="M89" s="29" t="s">
        <v>42</v>
      </c>
      <c r="N89" s="28">
        <f t="shared" si="14"/>
        <v>133.33333333333334</v>
      </c>
      <c r="O89" s="14"/>
      <c r="P89" s="10"/>
    </row>
    <row r="90" spans="1:16" ht="0.75" customHeight="1" x14ac:dyDescent="0.25">
      <c r="A90" s="30">
        <v>1</v>
      </c>
      <c r="B90" s="31" t="s">
        <v>101</v>
      </c>
      <c r="C90" s="30" t="s">
        <v>102</v>
      </c>
      <c r="D90" s="32">
        <f>SUM(E90,F90)</f>
        <v>0</v>
      </c>
      <c r="E90" s="32">
        <v>0</v>
      </c>
      <c r="F90" s="32" t="s">
        <v>42</v>
      </c>
      <c r="G90" s="23">
        <f>SUM(I90,J90)</f>
        <v>0</v>
      </c>
      <c r="H90" s="23">
        <f t="shared" si="13"/>
        <v>0</v>
      </c>
      <c r="I90" s="23">
        <v>0</v>
      </c>
      <c r="J90" s="23" t="s">
        <v>42</v>
      </c>
      <c r="K90" s="23">
        <f>SUM(L90,M90)</f>
        <v>0</v>
      </c>
      <c r="L90" s="23">
        <v>0</v>
      </c>
      <c r="M90" s="29" t="s">
        <v>42</v>
      </c>
      <c r="N90" s="28" t="e">
        <f t="shared" si="14"/>
        <v>#DIV/0!</v>
      </c>
      <c r="O90" s="14"/>
      <c r="P90" s="10"/>
    </row>
    <row r="91" spans="1:16" ht="39.75" hidden="1" customHeight="1" x14ac:dyDescent="0.25">
      <c r="A91" s="30">
        <v>1</v>
      </c>
      <c r="B91" s="31" t="s">
        <v>103</v>
      </c>
      <c r="C91" s="30" t="s">
        <v>4</v>
      </c>
      <c r="D91" s="32">
        <f>SUM(D93:D94)</f>
        <v>0</v>
      </c>
      <c r="E91" s="32">
        <f>SUM(E93:E94)</f>
        <v>0</v>
      </c>
      <c r="F91" s="32" t="s">
        <v>42</v>
      </c>
      <c r="G91" s="23">
        <f>SUM(G93:G94)</f>
        <v>0</v>
      </c>
      <c r="H91" s="23">
        <f t="shared" si="13"/>
        <v>0</v>
      </c>
      <c r="I91" s="23">
        <f>SUM(I93:I94)</f>
        <v>0</v>
      </c>
      <c r="J91" s="23" t="s">
        <v>42</v>
      </c>
      <c r="K91" s="23">
        <f>SUM(K93:K94)</f>
        <v>0</v>
      </c>
      <c r="L91" s="23">
        <f>SUM(L93:L94)</f>
        <v>0</v>
      </c>
      <c r="M91" s="29" t="s">
        <v>42</v>
      </c>
      <c r="N91" s="28" t="e">
        <f t="shared" si="14"/>
        <v>#DIV/0!</v>
      </c>
      <c r="O91" s="14"/>
      <c r="P91" s="10"/>
    </row>
    <row r="92" spans="1:16" ht="39.75" hidden="1" customHeight="1" x14ac:dyDescent="0.25">
      <c r="A92" s="30">
        <v>1</v>
      </c>
      <c r="B92" s="31" t="s">
        <v>6</v>
      </c>
      <c r="C92" s="30"/>
      <c r="D92" s="30"/>
      <c r="E92" s="30"/>
      <c r="F92" s="30"/>
      <c r="G92" s="26"/>
      <c r="H92" s="23">
        <f t="shared" si="13"/>
        <v>0</v>
      </c>
      <c r="I92" s="26"/>
      <c r="J92" s="26"/>
      <c r="K92" s="26"/>
      <c r="L92" s="26"/>
      <c r="M92" s="27"/>
      <c r="N92" s="28" t="e">
        <f t="shared" si="14"/>
        <v>#DIV/0!</v>
      </c>
      <c r="O92" s="14"/>
      <c r="P92" s="10"/>
    </row>
    <row r="93" spans="1:16" ht="39.75" hidden="1" customHeight="1" x14ac:dyDescent="0.25">
      <c r="A93" s="30">
        <v>1</v>
      </c>
      <c r="B93" s="31" t="s">
        <v>104</v>
      </c>
      <c r="C93" s="30" t="s">
        <v>105</v>
      </c>
      <c r="D93" s="32">
        <f>SUM(E93,F93)</f>
        <v>0</v>
      </c>
      <c r="E93" s="32">
        <v>0</v>
      </c>
      <c r="F93" s="32" t="s">
        <v>42</v>
      </c>
      <c r="G93" s="23">
        <f>SUM(I93,J93)</f>
        <v>0</v>
      </c>
      <c r="H93" s="23">
        <f t="shared" si="13"/>
        <v>0</v>
      </c>
      <c r="I93" s="23">
        <v>0</v>
      </c>
      <c r="J93" s="23" t="s">
        <v>42</v>
      </c>
      <c r="K93" s="23">
        <f>SUM(L93,M93)</f>
        <v>0</v>
      </c>
      <c r="L93" s="23">
        <v>0</v>
      </c>
      <c r="M93" s="29" t="s">
        <v>42</v>
      </c>
      <c r="N93" s="28" t="e">
        <f t="shared" si="14"/>
        <v>#DIV/0!</v>
      </c>
      <c r="O93" s="14"/>
      <c r="P93" s="10"/>
    </row>
    <row r="94" spans="1:16" ht="39.75" hidden="1" customHeight="1" x14ac:dyDescent="0.25">
      <c r="A94" s="30">
        <v>1</v>
      </c>
      <c r="B94" s="31" t="s">
        <v>106</v>
      </c>
      <c r="C94" s="30" t="s">
        <v>107</v>
      </c>
      <c r="D94" s="32">
        <f>SUM(E94,F94)</f>
        <v>0</v>
      </c>
      <c r="E94" s="32">
        <v>0</v>
      </c>
      <c r="F94" s="32" t="s">
        <v>42</v>
      </c>
      <c r="G94" s="23">
        <f>SUM(I94,J94)</f>
        <v>0</v>
      </c>
      <c r="H94" s="23">
        <f t="shared" si="13"/>
        <v>0</v>
      </c>
      <c r="I94" s="23">
        <v>0</v>
      </c>
      <c r="J94" s="23" t="s">
        <v>42</v>
      </c>
      <c r="K94" s="23">
        <f>SUM(L94,M94)</f>
        <v>0</v>
      </c>
      <c r="L94" s="23">
        <v>0</v>
      </c>
      <c r="M94" s="29" t="s">
        <v>42</v>
      </c>
      <c r="N94" s="28" t="e">
        <f t="shared" si="14"/>
        <v>#DIV/0!</v>
      </c>
      <c r="O94" s="14"/>
      <c r="P94" s="10"/>
    </row>
    <row r="95" spans="1:16" ht="39" customHeight="1" x14ac:dyDescent="0.25">
      <c r="A95" s="30">
        <v>35</v>
      </c>
      <c r="B95" s="31" t="s">
        <v>242</v>
      </c>
      <c r="C95" s="30"/>
      <c r="D95" s="32">
        <f>SUM(D97,D101,D105,D113)</f>
        <v>614828697</v>
      </c>
      <c r="E95" s="32">
        <f>SUM(E97,E101,E105,E113)</f>
        <v>614828697</v>
      </c>
      <c r="F95" s="32" t="s">
        <v>42</v>
      </c>
      <c r="G95" s="23">
        <f>SUM(G97,G101,G105,G113)</f>
        <v>615710103</v>
      </c>
      <c r="H95" s="23">
        <f t="shared" si="13"/>
        <v>461782577.25</v>
      </c>
      <c r="I95" s="23">
        <f>SUM(I97,I101,I105,I113)</f>
        <v>615710103</v>
      </c>
      <c r="J95" s="23" t="s">
        <v>42</v>
      </c>
      <c r="K95" s="23">
        <f>SUM(K97,K101,K105,K113)</f>
        <v>370185350</v>
      </c>
      <c r="L95" s="23">
        <f>SUM(L97,L101,L105,L113)</f>
        <v>370185350</v>
      </c>
      <c r="M95" s="29" t="s">
        <v>42</v>
      </c>
      <c r="N95" s="28">
        <f t="shared" si="14"/>
        <v>80.164425475842265</v>
      </c>
      <c r="O95" s="14"/>
      <c r="P95" s="10"/>
    </row>
    <row r="96" spans="1:16" ht="2.25" hidden="1" customHeight="1" x14ac:dyDescent="0.25">
      <c r="A96" s="30">
        <v>1</v>
      </c>
      <c r="B96" s="31" t="s">
        <v>3</v>
      </c>
      <c r="C96" s="30"/>
      <c r="D96" s="30"/>
      <c r="E96" s="30"/>
      <c r="F96" s="30"/>
      <c r="G96" s="26"/>
      <c r="H96" s="23">
        <f t="shared" si="13"/>
        <v>0</v>
      </c>
      <c r="I96" s="26"/>
      <c r="J96" s="26"/>
      <c r="K96" s="26"/>
      <c r="L96" s="26"/>
      <c r="M96" s="27"/>
      <c r="N96" s="28" t="e">
        <f t="shared" si="14"/>
        <v>#DIV/0!</v>
      </c>
      <c r="O96" s="14"/>
      <c r="P96" s="10"/>
    </row>
    <row r="97" spans="1:16" ht="39.75" hidden="1" customHeight="1" x14ac:dyDescent="0.25">
      <c r="A97" s="30">
        <v>1</v>
      </c>
      <c r="B97" s="31" t="s">
        <v>267</v>
      </c>
      <c r="C97" s="30" t="s">
        <v>4</v>
      </c>
      <c r="D97" s="32">
        <f>SUM(D99:D100)</f>
        <v>0</v>
      </c>
      <c r="E97" s="32">
        <f>SUM(E99:E100)</f>
        <v>0</v>
      </c>
      <c r="F97" s="32" t="s">
        <v>42</v>
      </c>
      <c r="G97" s="23">
        <f>SUM(G99:G100)</f>
        <v>0</v>
      </c>
      <c r="H97" s="23">
        <f t="shared" si="13"/>
        <v>0</v>
      </c>
      <c r="I97" s="23">
        <f>SUM(I99:I100)</f>
        <v>0</v>
      </c>
      <c r="J97" s="23" t="s">
        <v>42</v>
      </c>
      <c r="K97" s="23">
        <f>SUM(K99:K100)</f>
        <v>0</v>
      </c>
      <c r="L97" s="23">
        <f>SUM(L99:L100)</f>
        <v>0</v>
      </c>
      <c r="M97" s="29" t="s">
        <v>42</v>
      </c>
      <c r="N97" s="28" t="e">
        <f t="shared" si="14"/>
        <v>#DIV/0!</v>
      </c>
      <c r="O97" s="14"/>
      <c r="P97" s="10"/>
    </row>
    <row r="98" spans="1:16" ht="39.75" hidden="1" customHeight="1" x14ac:dyDescent="0.25">
      <c r="A98" s="30">
        <v>1</v>
      </c>
      <c r="B98" s="31" t="s">
        <v>6</v>
      </c>
      <c r="C98" s="30"/>
      <c r="D98" s="30"/>
      <c r="E98" s="30"/>
      <c r="F98" s="30"/>
      <c r="G98" s="26"/>
      <c r="H98" s="23">
        <f t="shared" si="13"/>
        <v>0</v>
      </c>
      <c r="I98" s="26"/>
      <c r="J98" s="26"/>
      <c r="K98" s="26"/>
      <c r="L98" s="26"/>
      <c r="M98" s="27"/>
      <c r="N98" s="28" t="e">
        <f t="shared" si="14"/>
        <v>#DIV/0!</v>
      </c>
      <c r="O98" s="14"/>
      <c r="P98" s="10"/>
    </row>
    <row r="99" spans="1:16" ht="3" hidden="1" customHeight="1" x14ac:dyDescent="0.25">
      <c r="A99" s="30">
        <v>1</v>
      </c>
      <c r="B99" s="31" t="s">
        <v>108</v>
      </c>
      <c r="C99" s="30" t="s">
        <v>109</v>
      </c>
      <c r="D99" s="32">
        <f>SUM(E99,F99)</f>
        <v>0</v>
      </c>
      <c r="E99" s="32">
        <v>0</v>
      </c>
      <c r="F99" s="32" t="s">
        <v>42</v>
      </c>
      <c r="G99" s="23">
        <f>SUM(I99,J99)</f>
        <v>0</v>
      </c>
      <c r="H99" s="23">
        <f t="shared" si="13"/>
        <v>0</v>
      </c>
      <c r="I99" s="23">
        <v>0</v>
      </c>
      <c r="J99" s="23" t="s">
        <v>42</v>
      </c>
      <c r="K99" s="23">
        <f>SUM(L99,M99)</f>
        <v>0</v>
      </c>
      <c r="L99" s="23">
        <v>0</v>
      </c>
      <c r="M99" s="29" t="s">
        <v>42</v>
      </c>
      <c r="N99" s="28" t="e">
        <f t="shared" si="14"/>
        <v>#DIV/0!</v>
      </c>
      <c r="O99" s="14"/>
      <c r="P99" s="10"/>
    </row>
    <row r="100" spans="1:16" ht="39.75" hidden="1" customHeight="1" x14ac:dyDescent="0.25">
      <c r="A100" s="30">
        <v>1</v>
      </c>
      <c r="B100" s="31" t="s">
        <v>110</v>
      </c>
      <c r="C100" s="30" t="s">
        <v>111</v>
      </c>
      <c r="D100" s="32">
        <f>SUM(E100,F100)</f>
        <v>0</v>
      </c>
      <c r="E100" s="32">
        <v>0</v>
      </c>
      <c r="F100" s="32" t="s">
        <v>42</v>
      </c>
      <c r="G100" s="23">
        <f>SUM(I100,J100)</f>
        <v>0</v>
      </c>
      <c r="H100" s="23">
        <f t="shared" si="13"/>
        <v>0</v>
      </c>
      <c r="I100" s="23">
        <v>0</v>
      </c>
      <c r="J100" s="23" t="s">
        <v>42</v>
      </c>
      <c r="K100" s="23">
        <f>SUM(L100,M100)</f>
        <v>0</v>
      </c>
      <c r="L100" s="23">
        <v>0</v>
      </c>
      <c r="M100" s="29" t="s">
        <v>42</v>
      </c>
      <c r="N100" s="28" t="e">
        <f t="shared" si="14"/>
        <v>#DIV/0!</v>
      </c>
      <c r="O100" s="14"/>
      <c r="P100" s="10"/>
    </row>
    <row r="101" spans="1:16" ht="39.75" hidden="1" customHeight="1" x14ac:dyDescent="0.25">
      <c r="A101" s="30">
        <v>1</v>
      </c>
      <c r="B101" s="31" t="s">
        <v>268</v>
      </c>
      <c r="C101" s="30" t="s">
        <v>4</v>
      </c>
      <c r="D101" s="32">
        <f>SUM(D103:D104)</f>
        <v>0</v>
      </c>
      <c r="E101" s="32">
        <f>SUM(E103:E104)</f>
        <v>0</v>
      </c>
      <c r="F101" s="32" t="s">
        <v>42</v>
      </c>
      <c r="G101" s="23">
        <f>SUM(G103:G104)</f>
        <v>0</v>
      </c>
      <c r="H101" s="23">
        <f t="shared" si="13"/>
        <v>0</v>
      </c>
      <c r="I101" s="23">
        <f>SUM(I103:I104)</f>
        <v>0</v>
      </c>
      <c r="J101" s="23" t="s">
        <v>42</v>
      </c>
      <c r="K101" s="23">
        <f>SUM(K103:K104)</f>
        <v>0</v>
      </c>
      <c r="L101" s="23">
        <f>SUM(L103:L104)</f>
        <v>0</v>
      </c>
      <c r="M101" s="29" t="s">
        <v>42</v>
      </c>
      <c r="N101" s="28" t="e">
        <f t="shared" si="14"/>
        <v>#DIV/0!</v>
      </c>
      <c r="O101" s="14"/>
      <c r="P101" s="10"/>
    </row>
    <row r="102" spans="1:16" ht="39.75" hidden="1" customHeight="1" x14ac:dyDescent="0.25">
      <c r="A102" s="30">
        <v>1</v>
      </c>
      <c r="B102" s="31" t="s">
        <v>6</v>
      </c>
      <c r="C102" s="30"/>
      <c r="D102" s="30"/>
      <c r="E102" s="30"/>
      <c r="F102" s="30"/>
      <c r="G102" s="26"/>
      <c r="H102" s="23">
        <f t="shared" si="13"/>
        <v>0</v>
      </c>
      <c r="I102" s="26"/>
      <c r="J102" s="26"/>
      <c r="K102" s="26"/>
      <c r="L102" s="26"/>
      <c r="M102" s="27"/>
      <c r="N102" s="28" t="e">
        <f t="shared" si="14"/>
        <v>#DIV/0!</v>
      </c>
      <c r="O102" s="14"/>
      <c r="P102" s="10"/>
    </row>
    <row r="103" spans="1:16" ht="39.75" hidden="1" customHeight="1" x14ac:dyDescent="0.25">
      <c r="A103" s="30">
        <v>1</v>
      </c>
      <c r="B103" s="31" t="s">
        <v>112</v>
      </c>
      <c r="C103" s="30" t="s">
        <v>113</v>
      </c>
      <c r="D103" s="32">
        <f>SUM(E103,F103)</f>
        <v>0</v>
      </c>
      <c r="E103" s="32">
        <v>0</v>
      </c>
      <c r="F103" s="32" t="s">
        <v>42</v>
      </c>
      <c r="G103" s="23">
        <f>SUM(I103,J103)</f>
        <v>0</v>
      </c>
      <c r="H103" s="23">
        <f t="shared" si="13"/>
        <v>0</v>
      </c>
      <c r="I103" s="23">
        <v>0</v>
      </c>
      <c r="J103" s="23" t="s">
        <v>42</v>
      </c>
      <c r="K103" s="23">
        <f>SUM(L103,M103)</f>
        <v>0</v>
      </c>
      <c r="L103" s="23">
        <v>0</v>
      </c>
      <c r="M103" s="29" t="s">
        <v>42</v>
      </c>
      <c r="N103" s="28" t="e">
        <f t="shared" si="14"/>
        <v>#DIV/0!</v>
      </c>
      <c r="O103" s="14"/>
      <c r="P103" s="10"/>
    </row>
    <row r="104" spans="1:16" ht="39.75" hidden="1" customHeight="1" x14ac:dyDescent="0.25">
      <c r="A104" s="30">
        <v>1</v>
      </c>
      <c r="B104" s="31" t="s">
        <v>114</v>
      </c>
      <c r="C104" s="30" t="s">
        <v>115</v>
      </c>
      <c r="D104" s="32">
        <f>SUM(E104,F104)</f>
        <v>0</v>
      </c>
      <c r="E104" s="32">
        <v>0</v>
      </c>
      <c r="F104" s="32" t="s">
        <v>42</v>
      </c>
      <c r="G104" s="23">
        <f>SUM(I104,J104)</f>
        <v>0</v>
      </c>
      <c r="H104" s="23">
        <f t="shared" si="13"/>
        <v>0</v>
      </c>
      <c r="I104" s="23">
        <v>0</v>
      </c>
      <c r="J104" s="23" t="s">
        <v>42</v>
      </c>
      <c r="K104" s="23">
        <f>SUM(L104,M104)</f>
        <v>0</v>
      </c>
      <c r="L104" s="23">
        <v>0</v>
      </c>
      <c r="M104" s="29" t="s">
        <v>42</v>
      </c>
      <c r="N104" s="28" t="e">
        <f t="shared" si="14"/>
        <v>#DIV/0!</v>
      </c>
      <c r="O104" s="14"/>
      <c r="P104" s="10"/>
    </row>
    <row r="105" spans="1:16" ht="38.25" customHeight="1" x14ac:dyDescent="0.25">
      <c r="A105" s="30">
        <v>36</v>
      </c>
      <c r="B105" s="31" t="s">
        <v>243</v>
      </c>
      <c r="C105" s="30" t="s">
        <v>4</v>
      </c>
      <c r="D105" s="32">
        <f>SUM(D107:D109)</f>
        <v>592893997</v>
      </c>
      <c r="E105" s="32">
        <f>SUM(E107:E109)</f>
        <v>592893997</v>
      </c>
      <c r="F105" s="32" t="s">
        <v>42</v>
      </c>
      <c r="G105" s="23">
        <f>SUM(G107:G109)</f>
        <v>595778550</v>
      </c>
      <c r="H105" s="23">
        <f t="shared" si="13"/>
        <v>446833912.5</v>
      </c>
      <c r="I105" s="23">
        <f>SUM(I107:I109)</f>
        <v>595778550</v>
      </c>
      <c r="J105" s="23" t="s">
        <v>42</v>
      </c>
      <c r="K105" s="23">
        <f>SUM(K107:K109)</f>
        <v>355769497</v>
      </c>
      <c r="L105" s="23">
        <f>SUM(L107:L109)</f>
        <v>355769497</v>
      </c>
      <c r="M105" s="29" t="s">
        <v>42</v>
      </c>
      <c r="N105" s="28">
        <f t="shared" si="14"/>
        <v>79.620075166071913</v>
      </c>
      <c r="O105" s="14"/>
      <c r="P105" s="10"/>
    </row>
    <row r="106" spans="1:16" ht="1.5" hidden="1" customHeight="1" x14ac:dyDescent="0.25">
      <c r="A106" s="30">
        <v>38</v>
      </c>
      <c r="B106" s="31" t="s">
        <v>6</v>
      </c>
      <c r="C106" s="30"/>
      <c r="D106" s="30"/>
      <c r="E106" s="30"/>
      <c r="F106" s="30"/>
      <c r="G106" s="26"/>
      <c r="H106" s="23">
        <f t="shared" si="13"/>
        <v>0</v>
      </c>
      <c r="I106" s="26"/>
      <c r="J106" s="26"/>
      <c r="K106" s="26"/>
      <c r="L106" s="26"/>
      <c r="M106" s="27"/>
      <c r="N106" s="28" t="e">
        <f t="shared" si="14"/>
        <v>#DIV/0!</v>
      </c>
      <c r="O106" s="14"/>
      <c r="P106" s="10"/>
    </row>
    <row r="107" spans="1:16" ht="39" customHeight="1" x14ac:dyDescent="0.25">
      <c r="A107" s="30">
        <v>37</v>
      </c>
      <c r="B107" s="31" t="s">
        <v>116</v>
      </c>
      <c r="C107" s="30" t="s">
        <v>117</v>
      </c>
      <c r="D107" s="32">
        <f>SUM(E107,F107)</f>
        <v>6185000</v>
      </c>
      <c r="E107" s="32">
        <v>6185000</v>
      </c>
      <c r="F107" s="32" t="s">
        <v>42</v>
      </c>
      <c r="G107" s="23">
        <f>SUM(I107,J107)</f>
        <v>6185000</v>
      </c>
      <c r="H107" s="23">
        <f t="shared" si="13"/>
        <v>4638750</v>
      </c>
      <c r="I107" s="23">
        <v>6185000</v>
      </c>
      <c r="J107" s="23" t="s">
        <v>42</v>
      </c>
      <c r="K107" s="23">
        <f>SUM(L107,M107)</f>
        <v>6185000</v>
      </c>
      <c r="L107" s="23">
        <v>6185000</v>
      </c>
      <c r="M107" s="29" t="s">
        <v>42</v>
      </c>
      <c r="N107" s="28">
        <f t="shared" si="14"/>
        <v>133.33333333333334</v>
      </c>
      <c r="O107" s="14"/>
      <c r="P107" s="10"/>
    </row>
    <row r="108" spans="1:16" ht="39.75" hidden="1" customHeight="1" x14ac:dyDescent="0.25">
      <c r="A108" s="30">
        <v>40</v>
      </c>
      <c r="B108" s="31" t="s">
        <v>118</v>
      </c>
      <c r="C108" s="30" t="s">
        <v>119</v>
      </c>
      <c r="D108" s="32">
        <f>SUM(E108,F108)</f>
        <v>0</v>
      </c>
      <c r="E108" s="32">
        <v>0</v>
      </c>
      <c r="F108" s="32" t="s">
        <v>42</v>
      </c>
      <c r="G108" s="23">
        <f>SUM(I108,J108)</f>
        <v>0</v>
      </c>
      <c r="H108" s="23">
        <f t="shared" si="13"/>
        <v>0</v>
      </c>
      <c r="I108" s="23">
        <v>0</v>
      </c>
      <c r="J108" s="23" t="s">
        <v>42</v>
      </c>
      <c r="K108" s="23">
        <f>SUM(L108,M108)</f>
        <v>0</v>
      </c>
      <c r="L108" s="23">
        <v>0</v>
      </c>
      <c r="M108" s="29" t="s">
        <v>42</v>
      </c>
      <c r="N108" s="28" t="e">
        <f t="shared" si="14"/>
        <v>#DIV/0!</v>
      </c>
      <c r="O108" s="14"/>
      <c r="P108" s="10"/>
    </row>
    <row r="109" spans="1:16" ht="38.25" customHeight="1" x14ac:dyDescent="0.25">
      <c r="A109" s="30">
        <v>38</v>
      </c>
      <c r="B109" s="31" t="s">
        <v>269</v>
      </c>
      <c r="C109" s="30" t="s">
        <v>120</v>
      </c>
      <c r="D109" s="32">
        <f>SUM(D110,D111,D112)</f>
        <v>586708997</v>
      </c>
      <c r="E109" s="32">
        <f>SUM(E110,E111,E112)</f>
        <v>586708997</v>
      </c>
      <c r="F109" s="32" t="s">
        <v>42</v>
      </c>
      <c r="G109" s="23">
        <f>SUM(G110,G111,G112)</f>
        <v>589593550</v>
      </c>
      <c r="H109" s="23">
        <f t="shared" si="13"/>
        <v>442195162.5</v>
      </c>
      <c r="I109" s="23">
        <f>SUM(I110,I111,I112)</f>
        <v>589593550</v>
      </c>
      <c r="J109" s="23" t="s">
        <v>42</v>
      </c>
      <c r="K109" s="23">
        <f>SUM(K110,K111,K112)</f>
        <v>349584497</v>
      </c>
      <c r="L109" s="23">
        <f>SUM(L110,L111,L112)</f>
        <v>349584497</v>
      </c>
      <c r="M109" s="29" t="s">
        <v>42</v>
      </c>
      <c r="N109" s="28">
        <f t="shared" si="14"/>
        <v>79.056608178068885</v>
      </c>
      <c r="O109" s="14"/>
      <c r="P109" s="10"/>
    </row>
    <row r="110" spans="1:16" ht="39.75" hidden="1" customHeight="1" x14ac:dyDescent="0.25">
      <c r="A110" s="30">
        <v>1</v>
      </c>
      <c r="B110" s="31" t="s">
        <v>121</v>
      </c>
      <c r="C110" s="30"/>
      <c r="D110" s="32">
        <f>SUM(E110,F110)</f>
        <v>0</v>
      </c>
      <c r="E110" s="32">
        <v>0</v>
      </c>
      <c r="F110" s="32" t="s">
        <v>42</v>
      </c>
      <c r="G110" s="23">
        <f>SUM(I110,J110)</f>
        <v>0</v>
      </c>
      <c r="H110" s="23">
        <f t="shared" si="13"/>
        <v>0</v>
      </c>
      <c r="I110" s="23">
        <v>0</v>
      </c>
      <c r="J110" s="23" t="s">
        <v>42</v>
      </c>
      <c r="K110" s="23">
        <f>SUM(L110,M110)</f>
        <v>0</v>
      </c>
      <c r="L110" s="23">
        <v>0</v>
      </c>
      <c r="M110" s="29" t="s">
        <v>42</v>
      </c>
      <c r="N110" s="28" t="e">
        <f t="shared" si="14"/>
        <v>#DIV/0!</v>
      </c>
      <c r="O110" s="14"/>
      <c r="P110" s="10"/>
    </row>
    <row r="111" spans="1:16" ht="39.75" hidden="1" customHeight="1" x14ac:dyDescent="0.25">
      <c r="A111" s="30">
        <v>1</v>
      </c>
      <c r="B111" s="31" t="s">
        <v>122</v>
      </c>
      <c r="C111" s="30"/>
      <c r="D111" s="32">
        <f>SUM(E111,F111)</f>
        <v>0</v>
      </c>
      <c r="E111" s="32">
        <v>0</v>
      </c>
      <c r="F111" s="32" t="s">
        <v>42</v>
      </c>
      <c r="G111" s="23">
        <f>SUM(I111,J111)</f>
        <v>0</v>
      </c>
      <c r="H111" s="23">
        <f t="shared" si="13"/>
        <v>0</v>
      </c>
      <c r="I111" s="23">
        <v>0</v>
      </c>
      <c r="J111" s="23" t="s">
        <v>42</v>
      </c>
      <c r="K111" s="23">
        <f>SUM(L111,M111)</f>
        <v>0</v>
      </c>
      <c r="L111" s="23">
        <v>0</v>
      </c>
      <c r="M111" s="29" t="s">
        <v>42</v>
      </c>
      <c r="N111" s="28" t="e">
        <f t="shared" si="14"/>
        <v>#DIV/0!</v>
      </c>
      <c r="O111" s="14"/>
      <c r="P111" s="10"/>
    </row>
    <row r="112" spans="1:16" ht="39.950000000000003" customHeight="1" x14ac:dyDescent="0.25">
      <c r="A112" s="30">
        <v>39</v>
      </c>
      <c r="B112" s="31" t="s">
        <v>123</v>
      </c>
      <c r="C112" s="30"/>
      <c r="D112" s="32">
        <f>SUM(E112,F112)</f>
        <v>586708997</v>
      </c>
      <c r="E112" s="32">
        <f>586708997-SUM(E111,E114)</f>
        <v>586708997</v>
      </c>
      <c r="F112" s="32" t="s">
        <v>42</v>
      </c>
      <c r="G112" s="23">
        <f>SUM(I112,J112)</f>
        <v>589593550</v>
      </c>
      <c r="H112" s="23">
        <f t="shared" si="13"/>
        <v>442195162.5</v>
      </c>
      <c r="I112" s="23">
        <f>589593550-SUM(I111,I114)</f>
        <v>589593550</v>
      </c>
      <c r="J112" s="23" t="s">
        <v>42</v>
      </c>
      <c r="K112" s="23">
        <f>SUM(L112,M112)</f>
        <v>349584497</v>
      </c>
      <c r="L112" s="23">
        <f>349584497-SUM(L111,L114)</f>
        <v>349584497</v>
      </c>
      <c r="M112" s="29" t="s">
        <v>42</v>
      </c>
      <c r="N112" s="28">
        <f t="shared" si="14"/>
        <v>79.056608178068885</v>
      </c>
      <c r="O112" s="14"/>
      <c r="P112" s="10"/>
    </row>
    <row r="113" spans="1:16" ht="39.75" customHeight="1" x14ac:dyDescent="0.25">
      <c r="A113" s="30">
        <v>40</v>
      </c>
      <c r="B113" s="31" t="s">
        <v>253</v>
      </c>
      <c r="C113" s="30" t="s">
        <v>4</v>
      </c>
      <c r="D113" s="32">
        <f>SUM(D115:D117)</f>
        <v>21934700</v>
      </c>
      <c r="E113" s="32">
        <f>SUM(E115:E117)</f>
        <v>21934700</v>
      </c>
      <c r="F113" s="32" t="s">
        <v>42</v>
      </c>
      <c r="G113" s="23">
        <f>SUM(G115:G117)</f>
        <v>19931553</v>
      </c>
      <c r="H113" s="23">
        <f t="shared" si="13"/>
        <v>14948664.75</v>
      </c>
      <c r="I113" s="23">
        <f>SUM(I115:I117)</f>
        <v>19931553</v>
      </c>
      <c r="J113" s="23" t="s">
        <v>42</v>
      </c>
      <c r="K113" s="23">
        <f>SUM(K115:K117)</f>
        <v>14415853</v>
      </c>
      <c r="L113" s="23">
        <f>SUM(L115:L117)</f>
        <v>14415853</v>
      </c>
      <c r="M113" s="29" t="s">
        <v>42</v>
      </c>
      <c r="N113" s="28">
        <f t="shared" si="14"/>
        <v>96.435723464866655</v>
      </c>
      <c r="O113" s="14"/>
      <c r="P113" s="10"/>
    </row>
    <row r="114" spans="1:16" ht="39.75" hidden="1" customHeight="1" x14ac:dyDescent="0.25">
      <c r="A114" s="30">
        <v>1</v>
      </c>
      <c r="B114" s="31" t="s">
        <v>6</v>
      </c>
      <c r="C114" s="30"/>
      <c r="D114" s="30"/>
      <c r="E114" s="30"/>
      <c r="F114" s="30"/>
      <c r="G114" s="26"/>
      <c r="H114" s="23">
        <f t="shared" si="13"/>
        <v>0</v>
      </c>
      <c r="I114" s="26"/>
      <c r="J114" s="26"/>
      <c r="K114" s="26"/>
      <c r="L114" s="26"/>
      <c r="M114" s="27"/>
      <c r="N114" s="28" t="e">
        <f t="shared" si="14"/>
        <v>#DIV/0!</v>
      </c>
      <c r="O114" s="14"/>
      <c r="P114" s="10"/>
    </row>
    <row r="115" spans="1:16" ht="39.75" hidden="1" customHeight="1" x14ac:dyDescent="0.25">
      <c r="A115" s="30">
        <v>1</v>
      </c>
      <c r="B115" s="31" t="s">
        <v>124</v>
      </c>
      <c r="C115" s="30" t="s">
        <v>125</v>
      </c>
      <c r="D115" s="32">
        <f>SUM(E115,F115)</f>
        <v>0</v>
      </c>
      <c r="E115" s="32">
        <v>0</v>
      </c>
      <c r="F115" s="32" t="s">
        <v>42</v>
      </c>
      <c r="G115" s="23">
        <f>SUM(I115,J115)</f>
        <v>0</v>
      </c>
      <c r="H115" s="23">
        <f t="shared" si="13"/>
        <v>0</v>
      </c>
      <c r="I115" s="23">
        <v>0</v>
      </c>
      <c r="J115" s="23" t="s">
        <v>42</v>
      </c>
      <c r="K115" s="23">
        <f>SUM(L115,M115)</f>
        <v>0</v>
      </c>
      <c r="L115" s="23">
        <v>0</v>
      </c>
      <c r="M115" s="29" t="s">
        <v>42</v>
      </c>
      <c r="N115" s="28" t="e">
        <f t="shared" si="14"/>
        <v>#DIV/0!</v>
      </c>
      <c r="O115" s="14"/>
      <c r="P115" s="10"/>
    </row>
    <row r="116" spans="1:16" ht="39.75" hidden="1" customHeight="1" x14ac:dyDescent="0.25">
      <c r="A116" s="30">
        <v>1</v>
      </c>
      <c r="B116" s="31" t="s">
        <v>126</v>
      </c>
      <c r="C116" s="30" t="s">
        <v>127</v>
      </c>
      <c r="D116" s="32">
        <f>SUM(E116,F116)</f>
        <v>0</v>
      </c>
      <c r="E116" s="32">
        <v>0</v>
      </c>
      <c r="F116" s="32" t="s">
        <v>42</v>
      </c>
      <c r="G116" s="23">
        <f>SUM(I116,J116)</f>
        <v>0</v>
      </c>
      <c r="H116" s="23">
        <f t="shared" si="13"/>
        <v>0</v>
      </c>
      <c r="I116" s="23">
        <v>0</v>
      </c>
      <c r="J116" s="23" t="s">
        <v>42</v>
      </c>
      <c r="K116" s="23">
        <f>SUM(L116,M116)</f>
        <v>0</v>
      </c>
      <c r="L116" s="23">
        <v>0</v>
      </c>
      <c r="M116" s="29" t="s">
        <v>42</v>
      </c>
      <c r="N116" s="28" t="e">
        <f t="shared" si="14"/>
        <v>#DIV/0!</v>
      </c>
      <c r="O116" s="14"/>
      <c r="P116" s="10"/>
    </row>
    <row r="117" spans="1:16" ht="39.950000000000003" customHeight="1" x14ac:dyDescent="0.25">
      <c r="A117" s="30">
        <v>41</v>
      </c>
      <c r="B117" s="31" t="s">
        <v>270</v>
      </c>
      <c r="C117" s="30" t="s">
        <v>128</v>
      </c>
      <c r="D117" s="32">
        <f>SUM(D118,D119,D120)</f>
        <v>21934700</v>
      </c>
      <c r="E117" s="32">
        <f>SUM(E118,E119,E120)</f>
        <v>21934700</v>
      </c>
      <c r="F117" s="32" t="s">
        <v>42</v>
      </c>
      <c r="G117" s="23">
        <f>SUM(G118,G119,G120)</f>
        <v>19931553</v>
      </c>
      <c r="H117" s="23">
        <f t="shared" si="13"/>
        <v>14948664.75</v>
      </c>
      <c r="I117" s="23">
        <f>SUM(I118,I119,I120)</f>
        <v>19931553</v>
      </c>
      <c r="J117" s="23" t="s">
        <v>42</v>
      </c>
      <c r="K117" s="23">
        <f>SUM(K118,K119,K120)</f>
        <v>14415853</v>
      </c>
      <c r="L117" s="23">
        <f>SUM(L118,L119,L120)</f>
        <v>14415853</v>
      </c>
      <c r="M117" s="29" t="s">
        <v>42</v>
      </c>
      <c r="N117" s="28">
        <f t="shared" si="14"/>
        <v>96.435723464866655</v>
      </c>
      <c r="O117" s="14"/>
      <c r="P117" s="10"/>
    </row>
    <row r="118" spans="1:16" ht="0.75" customHeight="1" x14ac:dyDescent="0.25">
      <c r="A118" s="30">
        <v>1</v>
      </c>
      <c r="B118" s="31" t="s">
        <v>129</v>
      </c>
      <c r="C118" s="30"/>
      <c r="D118" s="32">
        <f>SUM(E118,F118)</f>
        <v>0</v>
      </c>
      <c r="E118" s="32">
        <v>0</v>
      </c>
      <c r="F118" s="32" t="s">
        <v>42</v>
      </c>
      <c r="G118" s="23">
        <f>SUM(I118,J118)</f>
        <v>0</v>
      </c>
      <c r="H118" s="23">
        <f t="shared" si="13"/>
        <v>0</v>
      </c>
      <c r="I118" s="23">
        <v>0</v>
      </c>
      <c r="J118" s="23" t="s">
        <v>42</v>
      </c>
      <c r="K118" s="23">
        <f>SUM(L118,M118)</f>
        <v>0</v>
      </c>
      <c r="L118" s="23">
        <v>0</v>
      </c>
      <c r="M118" s="29" t="s">
        <v>42</v>
      </c>
      <c r="N118" s="28" t="e">
        <f t="shared" si="14"/>
        <v>#DIV/0!</v>
      </c>
      <c r="O118" s="14"/>
      <c r="P118" s="10"/>
    </row>
    <row r="119" spans="1:16" ht="39.75" hidden="1" customHeight="1" x14ac:dyDescent="0.25">
      <c r="A119" s="30">
        <v>1</v>
      </c>
      <c r="B119" s="31" t="s">
        <v>122</v>
      </c>
      <c r="C119" s="30"/>
      <c r="D119" s="32">
        <f>SUM(E119,F119)</f>
        <v>0</v>
      </c>
      <c r="E119" s="32">
        <v>0</v>
      </c>
      <c r="F119" s="32" t="s">
        <v>42</v>
      </c>
      <c r="G119" s="23">
        <f>SUM(I119,J119)</f>
        <v>0</v>
      </c>
      <c r="H119" s="23">
        <f t="shared" si="13"/>
        <v>0</v>
      </c>
      <c r="I119" s="23">
        <v>0</v>
      </c>
      <c r="J119" s="23" t="s">
        <v>42</v>
      </c>
      <c r="K119" s="23">
        <f>SUM(L119,M119)</f>
        <v>0</v>
      </c>
      <c r="L119" s="23">
        <v>0</v>
      </c>
      <c r="M119" s="29" t="s">
        <v>42</v>
      </c>
      <c r="N119" s="28" t="e">
        <f t="shared" si="14"/>
        <v>#DIV/0!</v>
      </c>
      <c r="O119" s="14"/>
      <c r="P119" s="10"/>
    </row>
    <row r="120" spans="1:16" ht="39.950000000000003" customHeight="1" x14ac:dyDescent="0.25">
      <c r="A120" s="30">
        <v>42</v>
      </c>
      <c r="B120" s="31" t="s">
        <v>123</v>
      </c>
      <c r="C120" s="30"/>
      <c r="D120" s="32">
        <f>SUM(E120,F120)</f>
        <v>21934700</v>
      </c>
      <c r="E120" s="32">
        <v>21934700</v>
      </c>
      <c r="F120" s="32" t="s">
        <v>42</v>
      </c>
      <c r="G120" s="23">
        <f>SUM(I120,J120)</f>
        <v>19931553</v>
      </c>
      <c r="H120" s="23">
        <f t="shared" si="13"/>
        <v>14948664.75</v>
      </c>
      <c r="I120" s="23">
        <v>19931553</v>
      </c>
      <c r="J120" s="23" t="s">
        <v>42</v>
      </c>
      <c r="K120" s="23">
        <f>SUM(L120,M120)</f>
        <v>14415853</v>
      </c>
      <c r="L120" s="23">
        <v>14415853</v>
      </c>
      <c r="M120" s="29" t="s">
        <v>42</v>
      </c>
      <c r="N120" s="28">
        <f t="shared" si="14"/>
        <v>96.435723464866655</v>
      </c>
      <c r="O120" s="14"/>
      <c r="P120" s="10"/>
    </row>
    <row r="121" spans="1:16" ht="39.75" customHeight="1" x14ac:dyDescent="0.25">
      <c r="A121" s="30">
        <v>43</v>
      </c>
      <c r="B121" s="31" t="s">
        <v>271</v>
      </c>
      <c r="C121" s="30" t="s">
        <v>4</v>
      </c>
      <c r="D121" s="32">
        <f>SUM(D123,D127,D133)</f>
        <v>57357000</v>
      </c>
      <c r="E121" s="32">
        <f>SUM(E123,E127,E133)</f>
        <v>57357000</v>
      </c>
      <c r="F121" s="32" t="s">
        <v>42</v>
      </c>
      <c r="G121" s="23">
        <f>SUM(G123,G127,G133)</f>
        <v>53500000</v>
      </c>
      <c r="H121" s="23">
        <f t="shared" si="13"/>
        <v>40125000</v>
      </c>
      <c r="I121" s="23">
        <f>SUM(I123,I127,I133)</f>
        <v>53500000</v>
      </c>
      <c r="J121" s="23" t="s">
        <v>42</v>
      </c>
      <c r="K121" s="23">
        <f>SUM(K123,K127,K133)</f>
        <v>21800000</v>
      </c>
      <c r="L121" s="23">
        <f>SUM(L123,L127,L133)</f>
        <v>21800000</v>
      </c>
      <c r="M121" s="29" t="s">
        <v>42</v>
      </c>
      <c r="N121" s="28">
        <f t="shared" si="14"/>
        <v>54.330218068535828</v>
      </c>
      <c r="O121" s="14"/>
      <c r="P121" s="10"/>
    </row>
    <row r="122" spans="1:16" ht="2.25" hidden="1" customHeight="1" x14ac:dyDescent="0.25">
      <c r="A122" s="30">
        <v>1</v>
      </c>
      <c r="B122" s="31" t="s">
        <v>3</v>
      </c>
      <c r="C122" s="30"/>
      <c r="D122" s="30"/>
      <c r="E122" s="30"/>
      <c r="F122" s="30"/>
      <c r="G122" s="26"/>
      <c r="H122" s="23">
        <f t="shared" si="13"/>
        <v>0</v>
      </c>
      <c r="I122" s="26"/>
      <c r="J122" s="26"/>
      <c r="K122" s="26"/>
      <c r="L122" s="26"/>
      <c r="M122" s="27"/>
      <c r="N122" s="28" t="e">
        <f t="shared" si="14"/>
        <v>#DIV/0!</v>
      </c>
      <c r="O122" s="14"/>
      <c r="P122" s="10"/>
    </row>
    <row r="123" spans="1:16" ht="39.75" hidden="1" customHeight="1" x14ac:dyDescent="0.25">
      <c r="A123" s="30">
        <v>1</v>
      </c>
      <c r="B123" s="31" t="s">
        <v>130</v>
      </c>
      <c r="C123" s="30"/>
      <c r="D123" s="32">
        <f>SUM(D125:D126)</f>
        <v>0</v>
      </c>
      <c r="E123" s="32">
        <f>SUM(E125:E126)</f>
        <v>0</v>
      </c>
      <c r="F123" s="32" t="s">
        <v>42</v>
      </c>
      <c r="G123" s="23">
        <f>SUM(G125:G126)</f>
        <v>0</v>
      </c>
      <c r="H123" s="23">
        <f t="shared" si="13"/>
        <v>0</v>
      </c>
      <c r="I123" s="23">
        <f>SUM(I125:I126)</f>
        <v>0</v>
      </c>
      <c r="J123" s="23" t="s">
        <v>42</v>
      </c>
      <c r="K123" s="23">
        <f>SUM(K125:K126)</f>
        <v>0</v>
      </c>
      <c r="L123" s="23">
        <f>SUM(L125:L126)</f>
        <v>0</v>
      </c>
      <c r="M123" s="29" t="s">
        <v>42</v>
      </c>
      <c r="N123" s="28" t="e">
        <f t="shared" si="14"/>
        <v>#DIV/0!</v>
      </c>
      <c r="O123" s="14"/>
      <c r="P123" s="10"/>
    </row>
    <row r="124" spans="1:16" ht="39.75" hidden="1" customHeight="1" x14ac:dyDescent="0.25">
      <c r="A124" s="30">
        <v>1</v>
      </c>
      <c r="B124" s="31" t="s">
        <v>3</v>
      </c>
      <c r="C124" s="30"/>
      <c r="D124" s="30"/>
      <c r="E124" s="30"/>
      <c r="F124" s="30"/>
      <c r="G124" s="26"/>
      <c r="H124" s="23">
        <f t="shared" si="13"/>
        <v>0</v>
      </c>
      <c r="I124" s="26"/>
      <c r="J124" s="26"/>
      <c r="K124" s="26"/>
      <c r="L124" s="26"/>
      <c r="M124" s="27"/>
      <c r="N124" s="28" t="e">
        <f t="shared" si="14"/>
        <v>#DIV/0!</v>
      </c>
      <c r="O124" s="14"/>
      <c r="P124" s="10"/>
    </row>
    <row r="125" spans="1:16" ht="39.75" hidden="1" customHeight="1" x14ac:dyDescent="0.25">
      <c r="A125" s="30">
        <v>1</v>
      </c>
      <c r="B125" s="31" t="s">
        <v>131</v>
      </c>
      <c r="C125" s="30" t="s">
        <v>132</v>
      </c>
      <c r="D125" s="32">
        <f>SUM(E125,F125)</f>
        <v>0</v>
      </c>
      <c r="E125" s="32">
        <v>0</v>
      </c>
      <c r="F125" s="32" t="s">
        <v>42</v>
      </c>
      <c r="G125" s="23">
        <f>SUM(I125,J125)</f>
        <v>0</v>
      </c>
      <c r="H125" s="23">
        <f t="shared" si="13"/>
        <v>0</v>
      </c>
      <c r="I125" s="23">
        <v>0</v>
      </c>
      <c r="J125" s="23" t="s">
        <v>42</v>
      </c>
      <c r="K125" s="23">
        <f>SUM(L125,M125)</f>
        <v>0</v>
      </c>
      <c r="L125" s="23">
        <v>0</v>
      </c>
      <c r="M125" s="29" t="s">
        <v>42</v>
      </c>
      <c r="N125" s="28" t="e">
        <f t="shared" si="14"/>
        <v>#DIV/0!</v>
      </c>
      <c r="O125" s="14"/>
      <c r="P125" s="10"/>
    </row>
    <row r="126" spans="1:16" ht="39.75" hidden="1" customHeight="1" x14ac:dyDescent="0.25">
      <c r="A126" s="30">
        <v>1</v>
      </c>
      <c r="B126" s="31" t="s">
        <v>133</v>
      </c>
      <c r="C126" s="30" t="s">
        <v>134</v>
      </c>
      <c r="D126" s="32">
        <f>SUM(E126,F126)</f>
        <v>0</v>
      </c>
      <c r="E126" s="32">
        <v>0</v>
      </c>
      <c r="F126" s="32" t="s">
        <v>42</v>
      </c>
      <c r="G126" s="23">
        <f>SUM(I126,J126)</f>
        <v>0</v>
      </c>
      <c r="H126" s="23">
        <f t="shared" si="13"/>
        <v>0</v>
      </c>
      <c r="I126" s="23">
        <v>0</v>
      </c>
      <c r="J126" s="23" t="s">
        <v>42</v>
      </c>
      <c r="K126" s="23">
        <f>SUM(L126,M126)</f>
        <v>0</v>
      </c>
      <c r="L126" s="23">
        <v>0</v>
      </c>
      <c r="M126" s="29" t="s">
        <v>42</v>
      </c>
      <c r="N126" s="28" t="e">
        <f t="shared" si="14"/>
        <v>#DIV/0!</v>
      </c>
      <c r="O126" s="14"/>
      <c r="P126" s="10"/>
    </row>
    <row r="127" spans="1:16" ht="38.25" customHeight="1" x14ac:dyDescent="0.25">
      <c r="A127" s="30">
        <v>44</v>
      </c>
      <c r="B127" s="31" t="s">
        <v>135</v>
      </c>
      <c r="C127" s="30" t="s">
        <v>4</v>
      </c>
      <c r="D127" s="32">
        <f>SUM(D129:D132)</f>
        <v>57357000</v>
      </c>
      <c r="E127" s="32">
        <f>SUM(E129:E132)</f>
        <v>57357000</v>
      </c>
      <c r="F127" s="32" t="s">
        <v>42</v>
      </c>
      <c r="G127" s="23">
        <f>SUM(G129:G132)</f>
        <v>53500000</v>
      </c>
      <c r="H127" s="23">
        <f t="shared" si="13"/>
        <v>40125000</v>
      </c>
      <c r="I127" s="23">
        <f>SUM(I129:I132)</f>
        <v>53500000</v>
      </c>
      <c r="J127" s="23" t="s">
        <v>42</v>
      </c>
      <c r="K127" s="23">
        <f>SUM(K129:K132)</f>
        <v>21800000</v>
      </c>
      <c r="L127" s="23">
        <f>SUM(L129:L132)</f>
        <v>21800000</v>
      </c>
      <c r="M127" s="29" t="s">
        <v>42</v>
      </c>
      <c r="N127" s="28">
        <f t="shared" si="14"/>
        <v>54.330218068535828</v>
      </c>
      <c r="O127" s="14"/>
      <c r="P127" s="10"/>
    </row>
    <row r="128" spans="1:16" ht="39.75" hidden="1" customHeight="1" x14ac:dyDescent="0.25">
      <c r="A128" s="30">
        <v>1</v>
      </c>
      <c r="B128" s="31" t="s">
        <v>136</v>
      </c>
      <c r="C128" s="30"/>
      <c r="D128" s="30"/>
      <c r="E128" s="30"/>
      <c r="F128" s="30"/>
      <c r="G128" s="26"/>
      <c r="H128" s="23">
        <f t="shared" si="13"/>
        <v>0</v>
      </c>
      <c r="I128" s="26"/>
      <c r="J128" s="26"/>
      <c r="K128" s="26"/>
      <c r="L128" s="26"/>
      <c r="M128" s="27"/>
      <c r="N128" s="28" t="e">
        <f t="shared" si="14"/>
        <v>#DIV/0!</v>
      </c>
      <c r="O128" s="14"/>
      <c r="P128" s="10"/>
    </row>
    <row r="129" spans="1:16" ht="39.950000000000003" customHeight="1" x14ac:dyDescent="0.25">
      <c r="A129" s="30">
        <v>45</v>
      </c>
      <c r="B129" s="31" t="s">
        <v>137</v>
      </c>
      <c r="C129" s="30" t="s">
        <v>138</v>
      </c>
      <c r="D129" s="32">
        <f>SUM(E129,F129)</f>
        <v>13500000</v>
      </c>
      <c r="E129" s="32">
        <v>13500000</v>
      </c>
      <c r="F129" s="32" t="s">
        <v>42</v>
      </c>
      <c r="G129" s="23">
        <f>SUM(I129,J129)</f>
        <v>9500000</v>
      </c>
      <c r="H129" s="23">
        <f t="shared" si="13"/>
        <v>7125000</v>
      </c>
      <c r="I129" s="23">
        <v>9500000</v>
      </c>
      <c r="J129" s="23" t="s">
        <v>42</v>
      </c>
      <c r="K129" s="23">
        <f>SUM(L129,M129)</f>
        <v>1815000</v>
      </c>
      <c r="L129" s="23">
        <v>1815000</v>
      </c>
      <c r="M129" s="29" t="s">
        <v>42</v>
      </c>
      <c r="N129" s="28">
        <f t="shared" si="14"/>
        <v>25.473684210526315</v>
      </c>
      <c r="O129" s="14"/>
      <c r="P129" s="10"/>
    </row>
    <row r="130" spans="1:16" ht="38.25" customHeight="1" x14ac:dyDescent="0.25">
      <c r="A130" s="30">
        <v>46</v>
      </c>
      <c r="B130" s="31" t="s">
        <v>139</v>
      </c>
      <c r="C130" s="30" t="s">
        <v>140</v>
      </c>
      <c r="D130" s="32">
        <f>SUM(E130,F130)</f>
        <v>3537000</v>
      </c>
      <c r="E130" s="32">
        <v>3537000</v>
      </c>
      <c r="F130" s="32" t="s">
        <v>42</v>
      </c>
      <c r="G130" s="23">
        <f>SUM(I130,J130)</f>
        <v>4000000</v>
      </c>
      <c r="H130" s="23">
        <f t="shared" si="13"/>
        <v>3000000</v>
      </c>
      <c r="I130" s="23">
        <v>4000000</v>
      </c>
      <c r="J130" s="23" t="s">
        <v>42</v>
      </c>
      <c r="K130" s="23">
        <f>SUM(L130,M130)</f>
        <v>290000</v>
      </c>
      <c r="L130" s="23">
        <v>290000</v>
      </c>
      <c r="M130" s="29" t="s">
        <v>42</v>
      </c>
      <c r="N130" s="28">
        <f t="shared" si="14"/>
        <v>9.6666666666666661</v>
      </c>
      <c r="O130" s="14"/>
      <c r="P130" s="10"/>
    </row>
    <row r="131" spans="1:16" ht="39.75" hidden="1" customHeight="1" x14ac:dyDescent="0.25">
      <c r="A131" s="30">
        <v>50</v>
      </c>
      <c r="B131" s="31" t="s">
        <v>141</v>
      </c>
      <c r="C131" s="30" t="s">
        <v>142</v>
      </c>
      <c r="D131" s="32">
        <f>SUM(E131,F131)</f>
        <v>0</v>
      </c>
      <c r="E131" s="32">
        <v>0</v>
      </c>
      <c r="F131" s="32" t="s">
        <v>42</v>
      </c>
      <c r="G131" s="23">
        <f>SUM(I131,J131)</f>
        <v>0</v>
      </c>
      <c r="H131" s="23">
        <f t="shared" si="13"/>
        <v>0</v>
      </c>
      <c r="I131" s="23">
        <v>0</v>
      </c>
      <c r="J131" s="23" t="s">
        <v>42</v>
      </c>
      <c r="K131" s="23">
        <f>SUM(L131,M131)</f>
        <v>0</v>
      </c>
      <c r="L131" s="23">
        <v>0</v>
      </c>
      <c r="M131" s="29" t="s">
        <v>42</v>
      </c>
      <c r="N131" s="28" t="e">
        <f t="shared" si="14"/>
        <v>#DIV/0!</v>
      </c>
      <c r="O131" s="14"/>
      <c r="P131" s="10"/>
    </row>
    <row r="132" spans="1:16" ht="39.950000000000003" customHeight="1" x14ac:dyDescent="0.25">
      <c r="A132" s="30">
        <v>47</v>
      </c>
      <c r="B132" s="31" t="s">
        <v>143</v>
      </c>
      <c r="C132" s="30" t="s">
        <v>144</v>
      </c>
      <c r="D132" s="32">
        <f>SUM(E132,F132)</f>
        <v>40320000</v>
      </c>
      <c r="E132" s="32">
        <v>40320000</v>
      </c>
      <c r="F132" s="32" t="s">
        <v>42</v>
      </c>
      <c r="G132" s="23">
        <f>SUM(I132,J132)</f>
        <v>40000000</v>
      </c>
      <c r="H132" s="23">
        <f t="shared" si="13"/>
        <v>30000000</v>
      </c>
      <c r="I132" s="23">
        <v>40000000</v>
      </c>
      <c r="J132" s="23" t="s">
        <v>42</v>
      </c>
      <c r="K132" s="23">
        <f>SUM(L132,M132)</f>
        <v>19695000</v>
      </c>
      <c r="L132" s="23">
        <v>19695000</v>
      </c>
      <c r="M132" s="29" t="s">
        <v>42</v>
      </c>
      <c r="N132" s="28">
        <f t="shared" si="14"/>
        <v>65.650000000000006</v>
      </c>
      <c r="O132" s="14"/>
      <c r="P132" s="10"/>
    </row>
    <row r="133" spans="1:16" ht="0.75" customHeight="1" x14ac:dyDescent="0.25">
      <c r="A133" s="30">
        <v>1</v>
      </c>
      <c r="B133" s="31" t="s">
        <v>272</v>
      </c>
      <c r="C133" s="30" t="s">
        <v>4</v>
      </c>
      <c r="D133" s="32">
        <f>SUM(D135)</f>
        <v>0</v>
      </c>
      <c r="E133" s="32">
        <f>SUM(E135)</f>
        <v>0</v>
      </c>
      <c r="F133" s="32" t="s">
        <v>42</v>
      </c>
      <c r="G133" s="23">
        <f>SUM(G135)</f>
        <v>0</v>
      </c>
      <c r="H133" s="23">
        <f t="shared" si="13"/>
        <v>0</v>
      </c>
      <c r="I133" s="23">
        <f>SUM(I135)</f>
        <v>0</v>
      </c>
      <c r="J133" s="23" t="s">
        <v>42</v>
      </c>
      <c r="K133" s="23">
        <f>SUM(K135)</f>
        <v>0</v>
      </c>
      <c r="L133" s="23">
        <f>SUM(L135)</f>
        <v>0</v>
      </c>
      <c r="M133" s="29" t="s">
        <v>42</v>
      </c>
      <c r="N133" s="28" t="e">
        <f t="shared" si="14"/>
        <v>#DIV/0!</v>
      </c>
      <c r="O133" s="14"/>
      <c r="P133" s="10"/>
    </row>
    <row r="134" spans="1:16" ht="39.75" hidden="1" customHeight="1" x14ac:dyDescent="0.25">
      <c r="A134" s="30">
        <v>1</v>
      </c>
      <c r="B134" s="31" t="s">
        <v>136</v>
      </c>
      <c r="C134" s="30"/>
      <c r="D134" s="30"/>
      <c r="E134" s="30"/>
      <c r="F134" s="30"/>
      <c r="G134" s="26"/>
      <c r="H134" s="23">
        <f t="shared" si="13"/>
        <v>0</v>
      </c>
      <c r="I134" s="26"/>
      <c r="J134" s="26"/>
      <c r="K134" s="26"/>
      <c r="L134" s="26"/>
      <c r="M134" s="27"/>
      <c r="N134" s="28" t="e">
        <f t="shared" si="14"/>
        <v>#DIV/0!</v>
      </c>
      <c r="O134" s="14"/>
      <c r="P134" s="10"/>
    </row>
    <row r="135" spans="1:16" ht="39.75" hidden="1" customHeight="1" x14ac:dyDescent="0.25">
      <c r="A135" s="30">
        <v>1</v>
      </c>
      <c r="B135" s="31" t="s">
        <v>145</v>
      </c>
      <c r="C135" s="30" t="s">
        <v>146</v>
      </c>
      <c r="D135" s="32">
        <f>SUM(E135,F135)</f>
        <v>0</v>
      </c>
      <c r="E135" s="32">
        <v>0</v>
      </c>
      <c r="F135" s="32" t="s">
        <v>42</v>
      </c>
      <c r="G135" s="23">
        <f>SUM(I135,J135)</f>
        <v>0</v>
      </c>
      <c r="H135" s="23">
        <f t="shared" si="13"/>
        <v>0</v>
      </c>
      <c r="I135" s="23">
        <v>0</v>
      </c>
      <c r="J135" s="23" t="s">
        <v>42</v>
      </c>
      <c r="K135" s="23">
        <f>SUM(L135,M135)</f>
        <v>0</v>
      </c>
      <c r="L135" s="23">
        <v>0</v>
      </c>
      <c r="M135" s="29" t="s">
        <v>42</v>
      </c>
      <c r="N135" s="28" t="e">
        <f t="shared" si="14"/>
        <v>#DIV/0!</v>
      </c>
      <c r="O135" s="14"/>
      <c r="P135" s="10"/>
    </row>
    <row r="136" spans="1:16" ht="36.75" customHeight="1" x14ac:dyDescent="0.25">
      <c r="A136" s="30">
        <v>48</v>
      </c>
      <c r="B136" s="31" t="s">
        <v>147</v>
      </c>
      <c r="C136" s="30" t="s">
        <v>4</v>
      </c>
      <c r="D136" s="32">
        <f t="shared" ref="D136:M136" si="15">SUM(D138,D142,D148,D151,D155,D158,D161)</f>
        <v>235729300</v>
      </c>
      <c r="E136" s="32">
        <f t="shared" si="15"/>
        <v>235729300</v>
      </c>
      <c r="F136" s="32">
        <f t="shared" si="15"/>
        <v>0</v>
      </c>
      <c r="G136" s="23">
        <f t="shared" si="15"/>
        <v>235729300</v>
      </c>
      <c r="H136" s="23">
        <f t="shared" si="13"/>
        <v>176796975</v>
      </c>
      <c r="I136" s="23">
        <f t="shared" si="15"/>
        <v>235729300</v>
      </c>
      <c r="J136" s="23">
        <f t="shared" si="15"/>
        <v>0</v>
      </c>
      <c r="K136" s="23">
        <f t="shared" si="15"/>
        <v>573720</v>
      </c>
      <c r="L136" s="23">
        <f t="shared" si="15"/>
        <v>573720</v>
      </c>
      <c r="M136" s="29">
        <f t="shared" si="15"/>
        <v>0</v>
      </c>
      <c r="N136" s="28">
        <f t="shared" si="14"/>
        <v>0.32450781468404649</v>
      </c>
      <c r="O136" s="14"/>
      <c r="P136" s="10"/>
    </row>
    <row r="137" spans="1:16" ht="1.5" hidden="1" customHeight="1" x14ac:dyDescent="0.25">
      <c r="A137" s="30">
        <v>1</v>
      </c>
      <c r="B137" s="31" t="s">
        <v>3</v>
      </c>
      <c r="C137" s="30"/>
      <c r="D137" s="30"/>
      <c r="E137" s="30"/>
      <c r="F137" s="30"/>
      <c r="G137" s="26"/>
      <c r="H137" s="23">
        <f t="shared" si="13"/>
        <v>0</v>
      </c>
      <c r="I137" s="26"/>
      <c r="J137" s="26"/>
      <c r="K137" s="26"/>
      <c r="L137" s="26"/>
      <c r="M137" s="27"/>
      <c r="N137" s="28" t="e">
        <f t="shared" si="14"/>
        <v>#DIV/0!</v>
      </c>
      <c r="O137" s="14"/>
      <c r="P137" s="10"/>
    </row>
    <row r="138" spans="1:16" ht="39.75" customHeight="1" x14ac:dyDescent="0.25">
      <c r="A138" s="30">
        <v>49</v>
      </c>
      <c r="B138" s="31" t="s">
        <v>254</v>
      </c>
      <c r="C138" s="30" t="s">
        <v>4</v>
      </c>
      <c r="D138" s="32">
        <f>SUM(D140:D141)</f>
        <v>1930000</v>
      </c>
      <c r="E138" s="32">
        <f>SUM(E140:E141)</f>
        <v>1930000</v>
      </c>
      <c r="F138" s="32" t="s">
        <v>42</v>
      </c>
      <c r="G138" s="23">
        <f>SUM(G140:G141)</f>
        <v>1930000</v>
      </c>
      <c r="H138" s="23">
        <f t="shared" si="13"/>
        <v>1447500</v>
      </c>
      <c r="I138" s="23">
        <f>SUM(I140:I141)</f>
        <v>1930000</v>
      </c>
      <c r="J138" s="23" t="s">
        <v>42</v>
      </c>
      <c r="K138" s="23">
        <f>SUM(K140:K141)</f>
        <v>100000</v>
      </c>
      <c r="L138" s="23">
        <f>SUM(L140:L141)</f>
        <v>100000</v>
      </c>
      <c r="M138" s="29" t="s">
        <v>42</v>
      </c>
      <c r="N138" s="28">
        <f t="shared" si="14"/>
        <v>6.9084628670120898</v>
      </c>
      <c r="O138" s="14"/>
      <c r="P138" s="10"/>
    </row>
    <row r="139" spans="1:16" ht="39.75" hidden="1" customHeight="1" x14ac:dyDescent="0.25">
      <c r="A139" s="30">
        <v>1</v>
      </c>
      <c r="B139" s="31" t="s">
        <v>136</v>
      </c>
      <c r="C139" s="30"/>
      <c r="D139" s="30"/>
      <c r="E139" s="30"/>
      <c r="F139" s="30"/>
      <c r="G139" s="26"/>
      <c r="H139" s="23">
        <f t="shared" ref="H139:H202" si="16">G139*3/4</f>
        <v>0</v>
      </c>
      <c r="I139" s="26"/>
      <c r="J139" s="26"/>
      <c r="K139" s="26"/>
      <c r="L139" s="26"/>
      <c r="M139" s="27"/>
      <c r="N139" s="28" t="e">
        <f t="shared" ref="N139:N164" si="17">L139*100/H139</f>
        <v>#DIV/0!</v>
      </c>
      <c r="O139" s="14"/>
      <c r="P139" s="10"/>
    </row>
    <row r="140" spans="1:16" ht="39.75" hidden="1" customHeight="1" x14ac:dyDescent="0.25">
      <c r="A140" s="30">
        <v>1</v>
      </c>
      <c r="B140" s="31" t="s">
        <v>148</v>
      </c>
      <c r="C140" s="30" t="s">
        <v>149</v>
      </c>
      <c r="D140" s="32">
        <f>SUM(E140,F140)</f>
        <v>0</v>
      </c>
      <c r="E140" s="32">
        <v>0</v>
      </c>
      <c r="F140" s="32" t="s">
        <v>42</v>
      </c>
      <c r="G140" s="23">
        <f>SUM(I140,J140)</f>
        <v>0</v>
      </c>
      <c r="H140" s="23">
        <f t="shared" si="16"/>
        <v>0</v>
      </c>
      <c r="I140" s="23">
        <v>0</v>
      </c>
      <c r="J140" s="23" t="s">
        <v>42</v>
      </c>
      <c r="K140" s="23">
        <f>SUM(L140,M140)</f>
        <v>0</v>
      </c>
      <c r="L140" s="23">
        <v>0</v>
      </c>
      <c r="M140" s="29" t="s">
        <v>42</v>
      </c>
      <c r="N140" s="28" t="e">
        <f t="shared" si="17"/>
        <v>#DIV/0!</v>
      </c>
      <c r="O140" s="14"/>
      <c r="P140" s="10"/>
    </row>
    <row r="141" spans="1:16" ht="39.950000000000003" customHeight="1" x14ac:dyDescent="0.25">
      <c r="A141" s="30">
        <v>50</v>
      </c>
      <c r="B141" s="31" t="s">
        <v>150</v>
      </c>
      <c r="C141" s="30" t="s">
        <v>151</v>
      </c>
      <c r="D141" s="32">
        <f>SUM(E141,F141)</f>
        <v>1930000</v>
      </c>
      <c r="E141" s="32">
        <v>1930000</v>
      </c>
      <c r="F141" s="32" t="s">
        <v>42</v>
      </c>
      <c r="G141" s="23">
        <f>SUM(I141,J141)</f>
        <v>1930000</v>
      </c>
      <c r="H141" s="23">
        <f t="shared" si="16"/>
        <v>1447500</v>
      </c>
      <c r="I141" s="23">
        <v>1930000</v>
      </c>
      <c r="J141" s="23" t="s">
        <v>42</v>
      </c>
      <c r="K141" s="23">
        <f>SUM(L141,M141)</f>
        <v>100000</v>
      </c>
      <c r="L141" s="23">
        <v>100000</v>
      </c>
      <c r="M141" s="29" t="s">
        <v>42</v>
      </c>
      <c r="N141" s="28">
        <f t="shared" si="17"/>
        <v>6.9084628670120898</v>
      </c>
      <c r="O141" s="14"/>
      <c r="P141" s="10"/>
    </row>
    <row r="142" spans="1:16" ht="38.25" customHeight="1" x14ac:dyDescent="0.25">
      <c r="A142" s="30">
        <v>51</v>
      </c>
      <c r="B142" s="31" t="s">
        <v>255</v>
      </c>
      <c r="C142" s="30" t="s">
        <v>4</v>
      </c>
      <c r="D142" s="32">
        <f>SUM(D144:D147)</f>
        <v>1110000</v>
      </c>
      <c r="E142" s="32">
        <f>SUM(E144:E147)</f>
        <v>1110000</v>
      </c>
      <c r="F142" s="32" t="s">
        <v>42</v>
      </c>
      <c r="G142" s="23">
        <f>SUM(G144:G147)</f>
        <v>1110000</v>
      </c>
      <c r="H142" s="23">
        <f t="shared" si="16"/>
        <v>832500</v>
      </c>
      <c r="I142" s="23">
        <f>SUM(I144:I147)</f>
        <v>1110000</v>
      </c>
      <c r="J142" s="23" t="s">
        <v>42</v>
      </c>
      <c r="K142" s="23">
        <f>SUM(K144:K147)</f>
        <v>473720</v>
      </c>
      <c r="L142" s="23">
        <f>SUM(L144:L147)</f>
        <v>473720</v>
      </c>
      <c r="M142" s="29" t="s">
        <v>42</v>
      </c>
      <c r="N142" s="28">
        <f t="shared" si="17"/>
        <v>56.903303303303304</v>
      </c>
      <c r="O142" s="14"/>
      <c r="P142" s="10"/>
    </row>
    <row r="143" spans="1:16" ht="23.25" hidden="1" customHeight="1" x14ac:dyDescent="0.25">
      <c r="A143" s="30">
        <v>1</v>
      </c>
      <c r="B143" s="31" t="s">
        <v>136</v>
      </c>
      <c r="C143" s="30"/>
      <c r="D143" s="30"/>
      <c r="E143" s="30"/>
      <c r="F143" s="30"/>
      <c r="G143" s="26"/>
      <c r="H143" s="23">
        <f t="shared" si="16"/>
        <v>0</v>
      </c>
      <c r="I143" s="26"/>
      <c r="J143" s="26"/>
      <c r="K143" s="26"/>
      <c r="L143" s="26"/>
      <c r="M143" s="27"/>
      <c r="N143" s="28" t="e">
        <f t="shared" si="17"/>
        <v>#DIV/0!</v>
      </c>
      <c r="O143" s="14"/>
      <c r="P143" s="10"/>
    </row>
    <row r="144" spans="1:16" ht="39.75" hidden="1" customHeight="1" x14ac:dyDescent="0.25">
      <c r="A144" s="30">
        <v>1</v>
      </c>
      <c r="B144" s="31" t="s">
        <v>152</v>
      </c>
      <c r="C144" s="30" t="s">
        <v>153</v>
      </c>
      <c r="D144" s="32">
        <f>SUM(E144,F144)</f>
        <v>0</v>
      </c>
      <c r="E144" s="32">
        <v>0</v>
      </c>
      <c r="F144" s="32" t="s">
        <v>42</v>
      </c>
      <c r="G144" s="23">
        <f>SUM(I144,J144)</f>
        <v>0</v>
      </c>
      <c r="H144" s="23">
        <f t="shared" si="16"/>
        <v>0</v>
      </c>
      <c r="I144" s="23">
        <v>0</v>
      </c>
      <c r="J144" s="23" t="s">
        <v>42</v>
      </c>
      <c r="K144" s="23">
        <f>SUM(L144,M144)</f>
        <v>0</v>
      </c>
      <c r="L144" s="23">
        <v>0</v>
      </c>
      <c r="M144" s="29" t="s">
        <v>42</v>
      </c>
      <c r="N144" s="28" t="e">
        <f t="shared" si="17"/>
        <v>#DIV/0!</v>
      </c>
      <c r="O144" s="14"/>
      <c r="P144" s="10"/>
    </row>
    <row r="145" spans="1:16" ht="39.950000000000003" customHeight="1" x14ac:dyDescent="0.25">
      <c r="A145" s="30">
        <v>52</v>
      </c>
      <c r="B145" s="31" t="s">
        <v>154</v>
      </c>
      <c r="C145" s="30" t="s">
        <v>155</v>
      </c>
      <c r="D145" s="32">
        <f>SUM(E145,F145)</f>
        <v>440000</v>
      </c>
      <c r="E145" s="32">
        <v>440000</v>
      </c>
      <c r="F145" s="32" t="s">
        <v>42</v>
      </c>
      <c r="G145" s="23">
        <f>SUM(I145,J145)</f>
        <v>440000</v>
      </c>
      <c r="H145" s="23">
        <f t="shared" si="16"/>
        <v>330000</v>
      </c>
      <c r="I145" s="23">
        <v>440000</v>
      </c>
      <c r="J145" s="23" t="s">
        <v>42</v>
      </c>
      <c r="K145" s="23">
        <f>SUM(L145,M145)</f>
        <v>44000</v>
      </c>
      <c r="L145" s="23">
        <v>44000</v>
      </c>
      <c r="M145" s="29" t="s">
        <v>42</v>
      </c>
      <c r="N145" s="28">
        <f t="shared" si="17"/>
        <v>13.333333333333334</v>
      </c>
      <c r="O145" s="14"/>
      <c r="P145" s="10"/>
    </row>
    <row r="146" spans="1:16" ht="39" customHeight="1" x14ac:dyDescent="0.25">
      <c r="A146" s="30">
        <v>53</v>
      </c>
      <c r="B146" s="31" t="s">
        <v>156</v>
      </c>
      <c r="C146" s="30" t="s">
        <v>157</v>
      </c>
      <c r="D146" s="32">
        <f>SUM(E146,F146)</f>
        <v>670000</v>
      </c>
      <c r="E146" s="32">
        <v>670000</v>
      </c>
      <c r="F146" s="32" t="s">
        <v>42</v>
      </c>
      <c r="G146" s="23">
        <f>SUM(I146,J146)</f>
        <v>670000</v>
      </c>
      <c r="H146" s="23">
        <f t="shared" si="16"/>
        <v>502500</v>
      </c>
      <c r="I146" s="23">
        <v>670000</v>
      </c>
      <c r="J146" s="23" t="s">
        <v>42</v>
      </c>
      <c r="K146" s="23">
        <f>SUM(L146,M146)</f>
        <v>429720</v>
      </c>
      <c r="L146" s="23">
        <v>429720</v>
      </c>
      <c r="M146" s="29" t="s">
        <v>42</v>
      </c>
      <c r="N146" s="28">
        <f t="shared" si="17"/>
        <v>85.516417910447757</v>
      </c>
      <c r="O146" s="14"/>
      <c r="P146" s="10"/>
    </row>
    <row r="147" spans="1:16" ht="1.5" hidden="1" customHeight="1" x14ac:dyDescent="0.25">
      <c r="A147" s="30">
        <v>1</v>
      </c>
      <c r="B147" s="31" t="s">
        <v>158</v>
      </c>
      <c r="C147" s="30" t="s">
        <v>159</v>
      </c>
      <c r="D147" s="32">
        <f>SUM(E147,F147)</f>
        <v>0</v>
      </c>
      <c r="E147" s="32">
        <v>0</v>
      </c>
      <c r="F147" s="32" t="s">
        <v>42</v>
      </c>
      <c r="G147" s="23">
        <f>SUM(I147,J147)</f>
        <v>0</v>
      </c>
      <c r="H147" s="23">
        <f t="shared" si="16"/>
        <v>0</v>
      </c>
      <c r="I147" s="23">
        <v>0</v>
      </c>
      <c r="J147" s="23" t="s">
        <v>42</v>
      </c>
      <c r="K147" s="23">
        <f>SUM(L147,M147)</f>
        <v>0</v>
      </c>
      <c r="L147" s="23">
        <v>0</v>
      </c>
      <c r="M147" s="29" t="s">
        <v>42</v>
      </c>
      <c r="N147" s="28" t="e">
        <f t="shared" si="17"/>
        <v>#DIV/0!</v>
      </c>
      <c r="O147" s="14"/>
      <c r="P147" s="10"/>
    </row>
    <row r="148" spans="1:16" ht="1.5" hidden="1" customHeight="1" x14ac:dyDescent="0.25">
      <c r="A148" s="30">
        <v>1</v>
      </c>
      <c r="B148" s="31" t="s">
        <v>160</v>
      </c>
      <c r="C148" s="30" t="s">
        <v>4</v>
      </c>
      <c r="D148" s="32">
        <f>SUM(D150)</f>
        <v>0</v>
      </c>
      <c r="E148" s="32">
        <f>SUM(E150)</f>
        <v>0</v>
      </c>
      <c r="F148" s="32" t="s">
        <v>42</v>
      </c>
      <c r="G148" s="23">
        <f>SUM(G150)</f>
        <v>0</v>
      </c>
      <c r="H148" s="23">
        <f t="shared" si="16"/>
        <v>0</v>
      </c>
      <c r="I148" s="23">
        <f>SUM(I150)</f>
        <v>0</v>
      </c>
      <c r="J148" s="23" t="s">
        <v>42</v>
      </c>
      <c r="K148" s="23">
        <f>SUM(K150)</f>
        <v>0</v>
      </c>
      <c r="L148" s="23">
        <f>SUM(L150)</f>
        <v>0</v>
      </c>
      <c r="M148" s="29" t="s">
        <v>42</v>
      </c>
      <c r="N148" s="28" t="e">
        <f t="shared" si="17"/>
        <v>#DIV/0!</v>
      </c>
      <c r="O148" s="14"/>
      <c r="P148" s="10"/>
    </row>
    <row r="149" spans="1:16" ht="39.75" hidden="1" customHeight="1" x14ac:dyDescent="0.25">
      <c r="A149" s="30">
        <v>1</v>
      </c>
      <c r="B149" s="31" t="s">
        <v>6</v>
      </c>
      <c r="C149" s="30"/>
      <c r="D149" s="30"/>
      <c r="E149" s="30"/>
      <c r="F149" s="30"/>
      <c r="G149" s="26"/>
      <c r="H149" s="23">
        <f t="shared" si="16"/>
        <v>0</v>
      </c>
      <c r="I149" s="26"/>
      <c r="J149" s="26"/>
      <c r="K149" s="26"/>
      <c r="L149" s="26"/>
      <c r="M149" s="27"/>
      <c r="N149" s="28" t="e">
        <f t="shared" si="17"/>
        <v>#DIV/0!</v>
      </c>
      <c r="O149" s="14"/>
      <c r="P149" s="10"/>
    </row>
    <row r="150" spans="1:16" ht="5.25" hidden="1" customHeight="1" x14ac:dyDescent="0.25">
      <c r="A150" s="30">
        <v>1</v>
      </c>
      <c r="B150" s="31" t="s">
        <v>161</v>
      </c>
      <c r="C150" s="30" t="s">
        <v>162</v>
      </c>
      <c r="D150" s="32">
        <f>SUM(E150,F150)</f>
        <v>0</v>
      </c>
      <c r="E150" s="32">
        <v>0</v>
      </c>
      <c r="F150" s="32" t="s">
        <v>42</v>
      </c>
      <c r="G150" s="23">
        <f>SUM(I150,J150)</f>
        <v>0</v>
      </c>
      <c r="H150" s="23">
        <f t="shared" si="16"/>
        <v>0</v>
      </c>
      <c r="I150" s="23">
        <v>0</v>
      </c>
      <c r="J150" s="23" t="s">
        <v>42</v>
      </c>
      <c r="K150" s="23">
        <f>SUM(L150,M150)</f>
        <v>0</v>
      </c>
      <c r="L150" s="23">
        <v>0</v>
      </c>
      <c r="M150" s="29" t="s">
        <v>42</v>
      </c>
      <c r="N150" s="28" t="e">
        <f t="shared" si="17"/>
        <v>#DIV/0!</v>
      </c>
      <c r="O150" s="14"/>
      <c r="P150" s="10"/>
    </row>
    <row r="151" spans="1:16" ht="39.75" hidden="1" customHeight="1" x14ac:dyDescent="0.25">
      <c r="A151" s="30">
        <v>1</v>
      </c>
      <c r="B151" s="31" t="s">
        <v>163</v>
      </c>
      <c r="C151" s="30" t="s">
        <v>4</v>
      </c>
      <c r="D151" s="32">
        <f>SUM(D153:D154)</f>
        <v>0</v>
      </c>
      <c r="E151" s="32">
        <f>SUM(E153:E154)</f>
        <v>0</v>
      </c>
      <c r="F151" s="32" t="s">
        <v>42</v>
      </c>
      <c r="G151" s="23">
        <f>SUM(G153:G154)</f>
        <v>0</v>
      </c>
      <c r="H151" s="23">
        <f t="shared" si="16"/>
        <v>0</v>
      </c>
      <c r="I151" s="23">
        <f>SUM(I153:I154)</f>
        <v>0</v>
      </c>
      <c r="J151" s="23" t="s">
        <v>42</v>
      </c>
      <c r="K151" s="23">
        <f>SUM(K153:K154)</f>
        <v>0</v>
      </c>
      <c r="L151" s="23">
        <f>SUM(L153:L154)</f>
        <v>0</v>
      </c>
      <c r="M151" s="29" t="s">
        <v>42</v>
      </c>
      <c r="N151" s="28" t="e">
        <f t="shared" si="17"/>
        <v>#DIV/0!</v>
      </c>
      <c r="O151" s="14"/>
      <c r="P151" s="10"/>
    </row>
    <row r="152" spans="1:16" ht="39.75" hidden="1" customHeight="1" x14ac:dyDescent="0.25">
      <c r="A152" s="30">
        <v>1</v>
      </c>
      <c r="B152" s="31" t="s">
        <v>6</v>
      </c>
      <c r="C152" s="30"/>
      <c r="D152" s="30"/>
      <c r="E152" s="30"/>
      <c r="F152" s="30"/>
      <c r="G152" s="26"/>
      <c r="H152" s="23">
        <f t="shared" si="16"/>
        <v>0</v>
      </c>
      <c r="I152" s="26"/>
      <c r="J152" s="26"/>
      <c r="K152" s="26"/>
      <c r="L152" s="26"/>
      <c r="M152" s="27"/>
      <c r="N152" s="28" t="e">
        <f t="shared" si="17"/>
        <v>#DIV/0!</v>
      </c>
      <c r="O152" s="14"/>
      <c r="P152" s="10"/>
    </row>
    <row r="153" spans="1:16" ht="39.75" hidden="1" customHeight="1" x14ac:dyDescent="0.25">
      <c r="A153" s="30">
        <v>1</v>
      </c>
      <c r="B153" s="31" t="s">
        <v>164</v>
      </c>
      <c r="C153" s="30" t="s">
        <v>165</v>
      </c>
      <c r="D153" s="32">
        <f>SUM(E153,F153)</f>
        <v>0</v>
      </c>
      <c r="E153" s="32">
        <v>0</v>
      </c>
      <c r="F153" s="32" t="s">
        <v>42</v>
      </c>
      <c r="G153" s="23">
        <f>SUM(I153,J153)</f>
        <v>0</v>
      </c>
      <c r="H153" s="23">
        <f t="shared" si="16"/>
        <v>0</v>
      </c>
      <c r="I153" s="23">
        <v>0</v>
      </c>
      <c r="J153" s="23" t="s">
        <v>42</v>
      </c>
      <c r="K153" s="23">
        <f>SUM(L153,M153)</f>
        <v>0</v>
      </c>
      <c r="L153" s="23">
        <v>0</v>
      </c>
      <c r="M153" s="29" t="s">
        <v>42</v>
      </c>
      <c r="N153" s="28" t="e">
        <f t="shared" si="17"/>
        <v>#DIV/0!</v>
      </c>
      <c r="O153" s="14"/>
      <c r="P153" s="10"/>
    </row>
    <row r="154" spans="1:16" ht="39.75" hidden="1" customHeight="1" x14ac:dyDescent="0.25">
      <c r="A154" s="30">
        <v>1</v>
      </c>
      <c r="B154" s="31" t="s">
        <v>166</v>
      </c>
      <c r="C154" s="30" t="s">
        <v>167</v>
      </c>
      <c r="D154" s="32">
        <f>SUM(E154,F154)</f>
        <v>0</v>
      </c>
      <c r="E154" s="32">
        <v>0</v>
      </c>
      <c r="F154" s="32" t="s">
        <v>42</v>
      </c>
      <c r="G154" s="23">
        <f>SUM(I154,J154)</f>
        <v>0</v>
      </c>
      <c r="H154" s="23">
        <f t="shared" si="16"/>
        <v>0</v>
      </c>
      <c r="I154" s="23">
        <v>0</v>
      </c>
      <c r="J154" s="23" t="s">
        <v>42</v>
      </c>
      <c r="K154" s="23">
        <f>SUM(L154,M154)</f>
        <v>0</v>
      </c>
      <c r="L154" s="23">
        <v>0</v>
      </c>
      <c r="M154" s="29" t="s">
        <v>42</v>
      </c>
      <c r="N154" s="28" t="e">
        <f t="shared" si="17"/>
        <v>#DIV/0!</v>
      </c>
      <c r="O154" s="14"/>
      <c r="P154" s="10"/>
    </row>
    <row r="155" spans="1:16" ht="39.75" hidden="1" customHeight="1" x14ac:dyDescent="0.25">
      <c r="A155" s="30">
        <v>1</v>
      </c>
      <c r="B155" s="31" t="s">
        <v>168</v>
      </c>
      <c r="C155" s="30" t="s">
        <v>4</v>
      </c>
      <c r="D155" s="32">
        <f>SUM(D157)</f>
        <v>0</v>
      </c>
      <c r="E155" s="32">
        <f>SUM(E157)</f>
        <v>0</v>
      </c>
      <c r="F155" s="32" t="s">
        <v>42</v>
      </c>
      <c r="G155" s="23">
        <f>SUM(G157)</f>
        <v>0</v>
      </c>
      <c r="H155" s="23">
        <f t="shared" si="16"/>
        <v>0</v>
      </c>
      <c r="I155" s="23">
        <f>SUM(I157)</f>
        <v>0</v>
      </c>
      <c r="J155" s="23" t="s">
        <v>42</v>
      </c>
      <c r="K155" s="23">
        <f>SUM(K157)</f>
        <v>0</v>
      </c>
      <c r="L155" s="23">
        <f>SUM(L157)</f>
        <v>0</v>
      </c>
      <c r="M155" s="29" t="s">
        <v>42</v>
      </c>
      <c r="N155" s="28" t="e">
        <f t="shared" si="17"/>
        <v>#DIV/0!</v>
      </c>
      <c r="O155" s="14"/>
      <c r="P155" s="10"/>
    </row>
    <row r="156" spans="1:16" ht="39.75" hidden="1" customHeight="1" x14ac:dyDescent="0.25">
      <c r="A156" s="30">
        <v>1</v>
      </c>
      <c r="B156" s="31" t="s">
        <v>6</v>
      </c>
      <c r="C156" s="30"/>
      <c r="D156" s="30"/>
      <c r="E156" s="30"/>
      <c r="F156" s="30"/>
      <c r="G156" s="26"/>
      <c r="H156" s="23">
        <f t="shared" si="16"/>
        <v>0</v>
      </c>
      <c r="I156" s="26"/>
      <c r="J156" s="26"/>
      <c r="K156" s="26"/>
      <c r="L156" s="26"/>
      <c r="M156" s="27"/>
      <c r="N156" s="28" t="e">
        <f t="shared" si="17"/>
        <v>#DIV/0!</v>
      </c>
      <c r="O156" s="14"/>
      <c r="P156" s="10"/>
    </row>
    <row r="157" spans="1:16" ht="39.75" hidden="1" customHeight="1" x14ac:dyDescent="0.25">
      <c r="A157" s="30">
        <v>1</v>
      </c>
      <c r="B157" s="31" t="s">
        <v>169</v>
      </c>
      <c r="C157" s="30" t="s">
        <v>170</v>
      </c>
      <c r="D157" s="32">
        <f>SUM(E157,F157)</f>
        <v>0</v>
      </c>
      <c r="E157" s="32">
        <v>0</v>
      </c>
      <c r="F157" s="32" t="s">
        <v>42</v>
      </c>
      <c r="G157" s="23">
        <f>SUM(I157,J157)</f>
        <v>0</v>
      </c>
      <c r="H157" s="23">
        <f t="shared" si="16"/>
        <v>0</v>
      </c>
      <c r="I157" s="23">
        <v>0</v>
      </c>
      <c r="J157" s="23" t="s">
        <v>42</v>
      </c>
      <c r="K157" s="23">
        <f>SUM(L157,M157)</f>
        <v>0</v>
      </c>
      <c r="L157" s="23">
        <v>0</v>
      </c>
      <c r="M157" s="29" t="s">
        <v>42</v>
      </c>
      <c r="N157" s="28" t="e">
        <f t="shared" si="17"/>
        <v>#DIV/0!</v>
      </c>
      <c r="O157" s="14"/>
      <c r="P157" s="10"/>
    </row>
    <row r="158" spans="1:16" ht="39.75" hidden="1" customHeight="1" x14ac:dyDescent="0.25">
      <c r="A158" s="30">
        <v>1</v>
      </c>
      <c r="B158" s="31" t="s">
        <v>273</v>
      </c>
      <c r="C158" s="30" t="s">
        <v>4</v>
      </c>
      <c r="D158" s="32">
        <f>SUM(D160)</f>
        <v>0</v>
      </c>
      <c r="E158" s="32">
        <f>SUM(E160)</f>
        <v>0</v>
      </c>
      <c r="F158" s="32" t="s">
        <v>42</v>
      </c>
      <c r="G158" s="23">
        <f>SUM(G160)</f>
        <v>0</v>
      </c>
      <c r="H158" s="23">
        <f t="shared" si="16"/>
        <v>0</v>
      </c>
      <c r="I158" s="23">
        <f>SUM(I160)</f>
        <v>0</v>
      </c>
      <c r="J158" s="23" t="s">
        <v>42</v>
      </c>
      <c r="K158" s="23">
        <f>SUM(K160)</f>
        <v>0</v>
      </c>
      <c r="L158" s="23">
        <f>SUM(L160)</f>
        <v>0</v>
      </c>
      <c r="M158" s="29" t="s">
        <v>42</v>
      </c>
      <c r="N158" s="28" t="e">
        <f t="shared" si="17"/>
        <v>#DIV/0!</v>
      </c>
      <c r="O158" s="14"/>
      <c r="P158" s="10"/>
    </row>
    <row r="159" spans="1:16" ht="39.75" hidden="1" customHeight="1" x14ac:dyDescent="0.25">
      <c r="A159" s="30">
        <v>1</v>
      </c>
      <c r="B159" s="31" t="s">
        <v>6</v>
      </c>
      <c r="C159" s="30"/>
      <c r="D159" s="30"/>
      <c r="E159" s="30"/>
      <c r="F159" s="30"/>
      <c r="G159" s="26"/>
      <c r="H159" s="23">
        <f t="shared" si="16"/>
        <v>0</v>
      </c>
      <c r="I159" s="26"/>
      <c r="J159" s="26"/>
      <c r="K159" s="26"/>
      <c r="L159" s="26"/>
      <c r="M159" s="27"/>
      <c r="N159" s="28" t="e">
        <f t="shared" si="17"/>
        <v>#DIV/0!</v>
      </c>
      <c r="O159" s="14"/>
      <c r="P159" s="10"/>
    </row>
    <row r="160" spans="1:16" ht="39.75" hidden="1" customHeight="1" x14ac:dyDescent="0.25">
      <c r="A160" s="30">
        <v>1</v>
      </c>
      <c r="B160" s="31" t="s">
        <v>171</v>
      </c>
      <c r="C160" s="30" t="s">
        <v>172</v>
      </c>
      <c r="D160" s="32">
        <f>SUM(E160,F160)</f>
        <v>0</v>
      </c>
      <c r="E160" s="32">
        <v>0</v>
      </c>
      <c r="F160" s="32" t="s">
        <v>42</v>
      </c>
      <c r="G160" s="23">
        <f>SUM(I160,J160)</f>
        <v>0</v>
      </c>
      <c r="H160" s="23">
        <f t="shared" si="16"/>
        <v>0</v>
      </c>
      <c r="I160" s="23">
        <v>0</v>
      </c>
      <c r="J160" s="23" t="s">
        <v>42</v>
      </c>
      <c r="K160" s="23">
        <f>SUM(L160,M160)</f>
        <v>0</v>
      </c>
      <c r="L160" s="23">
        <v>0</v>
      </c>
      <c r="M160" s="29" t="s">
        <v>42</v>
      </c>
      <c r="N160" s="28" t="e">
        <f t="shared" si="17"/>
        <v>#DIV/0!</v>
      </c>
      <c r="O160" s="14"/>
      <c r="P160" s="10"/>
    </row>
    <row r="161" spans="1:16" ht="38.25" customHeight="1" x14ac:dyDescent="0.25">
      <c r="A161" s="30">
        <v>54</v>
      </c>
      <c r="B161" s="31" t="s">
        <v>173</v>
      </c>
      <c r="C161" s="30" t="s">
        <v>4</v>
      </c>
      <c r="D161" s="32">
        <f t="shared" ref="D161:M161" si="18">SUM(D163)</f>
        <v>232689300</v>
      </c>
      <c r="E161" s="32">
        <f t="shared" si="18"/>
        <v>232689300</v>
      </c>
      <c r="F161" s="32">
        <f t="shared" si="18"/>
        <v>0</v>
      </c>
      <c r="G161" s="23">
        <f t="shared" si="18"/>
        <v>232689300</v>
      </c>
      <c r="H161" s="23">
        <f t="shared" si="16"/>
        <v>174516975</v>
      </c>
      <c r="I161" s="23">
        <f t="shared" si="18"/>
        <v>232689300</v>
      </c>
      <c r="J161" s="23">
        <f t="shared" si="18"/>
        <v>0</v>
      </c>
      <c r="K161" s="23">
        <f t="shared" si="18"/>
        <v>0</v>
      </c>
      <c r="L161" s="23">
        <f t="shared" si="18"/>
        <v>0</v>
      </c>
      <c r="M161" s="29">
        <f t="shared" si="18"/>
        <v>0</v>
      </c>
      <c r="N161" s="28">
        <f t="shared" si="17"/>
        <v>0</v>
      </c>
      <c r="O161" s="14"/>
      <c r="P161" s="10"/>
    </row>
    <row r="162" spans="1:16" ht="1.5" hidden="1" customHeight="1" x14ac:dyDescent="0.25">
      <c r="A162" s="30">
        <v>1</v>
      </c>
      <c r="B162" s="31" t="s">
        <v>6</v>
      </c>
      <c r="C162" s="30"/>
      <c r="D162" s="30"/>
      <c r="E162" s="30"/>
      <c r="F162" s="30"/>
      <c r="G162" s="26"/>
      <c r="H162" s="23">
        <f t="shared" si="16"/>
        <v>0</v>
      </c>
      <c r="I162" s="26"/>
      <c r="J162" s="26"/>
      <c r="K162" s="26"/>
      <c r="L162" s="26"/>
      <c r="M162" s="27"/>
      <c r="N162" s="28" t="e">
        <f t="shared" si="17"/>
        <v>#DIV/0!</v>
      </c>
      <c r="O162" s="14"/>
      <c r="P162" s="10"/>
    </row>
    <row r="163" spans="1:16" ht="38.25" customHeight="1" x14ac:dyDescent="0.25">
      <c r="A163" s="30">
        <v>55</v>
      </c>
      <c r="B163" s="31" t="s">
        <v>174</v>
      </c>
      <c r="C163" s="30" t="s">
        <v>175</v>
      </c>
      <c r="D163" s="32">
        <v>232689300</v>
      </c>
      <c r="E163" s="32">
        <v>232689300</v>
      </c>
      <c r="F163" s="32">
        <v>0</v>
      </c>
      <c r="G163" s="23">
        <v>232689300</v>
      </c>
      <c r="H163" s="23">
        <f t="shared" si="16"/>
        <v>174516975</v>
      </c>
      <c r="I163" s="23">
        <v>232689300</v>
      </c>
      <c r="J163" s="23">
        <v>0</v>
      </c>
      <c r="K163" s="23">
        <v>0</v>
      </c>
      <c r="L163" s="23">
        <v>0</v>
      </c>
      <c r="M163" s="29">
        <v>0</v>
      </c>
      <c r="N163" s="28">
        <f t="shared" si="17"/>
        <v>0</v>
      </c>
      <c r="O163" s="14"/>
      <c r="P163" s="10"/>
    </row>
    <row r="164" spans="1:16" ht="39.75" hidden="1" customHeight="1" x14ac:dyDescent="0.25">
      <c r="A164" s="30">
        <v>1</v>
      </c>
      <c r="B164" s="31" t="s">
        <v>176</v>
      </c>
      <c r="C164" s="30" t="s">
        <v>4</v>
      </c>
      <c r="D164" s="32">
        <f>SUM(E164,F164)</f>
        <v>0</v>
      </c>
      <c r="E164" s="32">
        <v>0</v>
      </c>
      <c r="F164" s="32" t="s">
        <v>42</v>
      </c>
      <c r="G164" s="23">
        <f>SUM(I164,J164)</f>
        <v>0</v>
      </c>
      <c r="H164" s="23">
        <f t="shared" si="16"/>
        <v>0</v>
      </c>
      <c r="I164" s="23">
        <v>0</v>
      </c>
      <c r="J164" s="23" t="s">
        <v>42</v>
      </c>
      <c r="K164" s="23">
        <f>SUM(L164,M164)</f>
        <v>0</v>
      </c>
      <c r="L164" s="23">
        <v>0</v>
      </c>
      <c r="M164" s="29" t="s">
        <v>42</v>
      </c>
      <c r="N164" s="28" t="e">
        <f t="shared" si="17"/>
        <v>#DIV/0!</v>
      </c>
      <c r="O164" s="14"/>
      <c r="P164" s="10"/>
    </row>
    <row r="165" spans="1:16" ht="39.950000000000003" customHeight="1" x14ac:dyDescent="0.25">
      <c r="A165" s="30">
        <v>56</v>
      </c>
      <c r="B165" s="31" t="s">
        <v>274</v>
      </c>
      <c r="C165" s="30" t="s">
        <v>4</v>
      </c>
      <c r="D165" s="32">
        <f>SUM(D167,D185,D191,D194,D200)</f>
        <v>548184498.5</v>
      </c>
      <c r="E165" s="32" t="s">
        <v>42</v>
      </c>
      <c r="F165" s="32">
        <f>SUM(F167,F185,F191,F194,F200)</f>
        <v>548184498.5</v>
      </c>
      <c r="G165" s="23">
        <f>SUM(G167,G185,G191,G194,G200)</f>
        <v>567514204</v>
      </c>
      <c r="H165" s="23">
        <f t="shared" si="16"/>
        <v>425635653</v>
      </c>
      <c r="I165" s="23" t="s">
        <v>42</v>
      </c>
      <c r="J165" s="23">
        <f>SUM(J167,J185,J191,J194,J200)</f>
        <v>567514204</v>
      </c>
      <c r="K165" s="23">
        <f>SUM(K167,K185,K191,K194,K200)</f>
        <v>155354296.19999999</v>
      </c>
      <c r="L165" s="29">
        <f>SUM(L167,L185,L191,L194,L200)</f>
        <v>77677148.099999994</v>
      </c>
      <c r="M165" s="29">
        <f>SUM(M167,M185,M191,M194,M200)</f>
        <v>77677148.099999994</v>
      </c>
      <c r="N165" s="28">
        <f>O165</f>
        <v>18.24968081327529</v>
      </c>
      <c r="O165" s="13">
        <f>M165*100/H165</f>
        <v>18.24968081327529</v>
      </c>
      <c r="P165" s="10"/>
    </row>
    <row r="166" spans="1:16" ht="39.75" hidden="1" customHeight="1" x14ac:dyDescent="0.25">
      <c r="A166" s="30">
        <v>1</v>
      </c>
      <c r="B166" s="31" t="s">
        <v>3</v>
      </c>
      <c r="C166" s="30"/>
      <c r="D166" s="30"/>
      <c r="E166" s="30"/>
      <c r="F166" s="30"/>
      <c r="G166" s="26"/>
      <c r="H166" s="23">
        <f t="shared" si="16"/>
        <v>0</v>
      </c>
      <c r="I166" s="26"/>
      <c r="J166" s="26"/>
      <c r="K166" s="26"/>
      <c r="L166" s="27"/>
      <c r="M166" s="27"/>
      <c r="N166" s="28" t="e">
        <f t="shared" ref="N166:N226" si="19">O166</f>
        <v>#DIV/0!</v>
      </c>
      <c r="O166" s="13" t="e">
        <f t="shared" ref="O166:O226" si="20">M166*100/H166</f>
        <v>#DIV/0!</v>
      </c>
      <c r="P166" s="10"/>
    </row>
    <row r="167" spans="1:16" ht="39.75" customHeight="1" x14ac:dyDescent="0.25">
      <c r="A167" s="30">
        <v>57</v>
      </c>
      <c r="B167" s="31" t="s">
        <v>177</v>
      </c>
      <c r="C167" s="30" t="s">
        <v>4</v>
      </c>
      <c r="D167" s="32">
        <f>SUM(D169,D174,D179)</f>
        <v>548184498.5</v>
      </c>
      <c r="E167" s="32" t="s">
        <v>42</v>
      </c>
      <c r="F167" s="32">
        <f>SUM(F169,F174,F179)</f>
        <v>548184498.5</v>
      </c>
      <c r="G167" s="23">
        <f>SUM(G169,G174,G179)</f>
        <v>567514204</v>
      </c>
      <c r="H167" s="23">
        <f t="shared" si="16"/>
        <v>425635653</v>
      </c>
      <c r="I167" s="23" t="s">
        <v>42</v>
      </c>
      <c r="J167" s="23">
        <f>SUM(J169,J174,J179)</f>
        <v>567514204</v>
      </c>
      <c r="K167" s="23">
        <f>SUM(K169,K174,K179)</f>
        <v>155354296.19999999</v>
      </c>
      <c r="L167" s="29">
        <f>SUM(L169,L174,L179)</f>
        <v>77677148.099999994</v>
      </c>
      <c r="M167" s="29">
        <f>SUM(M169,M174,M179)</f>
        <v>77677148.099999994</v>
      </c>
      <c r="N167" s="28">
        <f t="shared" si="19"/>
        <v>18.24968081327529</v>
      </c>
      <c r="O167" s="13">
        <f t="shared" si="20"/>
        <v>18.24968081327529</v>
      </c>
      <c r="P167" s="10"/>
    </row>
    <row r="168" spans="1:16" ht="1.5" hidden="1" customHeight="1" x14ac:dyDescent="0.25">
      <c r="A168" s="30">
        <v>1</v>
      </c>
      <c r="B168" s="31" t="s">
        <v>3</v>
      </c>
      <c r="C168" s="30"/>
      <c r="D168" s="30"/>
      <c r="E168" s="30"/>
      <c r="F168" s="30"/>
      <c r="G168" s="26"/>
      <c r="H168" s="23">
        <f t="shared" si="16"/>
        <v>0</v>
      </c>
      <c r="I168" s="26"/>
      <c r="J168" s="26"/>
      <c r="K168" s="26"/>
      <c r="L168" s="27"/>
      <c r="M168" s="27"/>
      <c r="N168" s="28" t="e">
        <f t="shared" si="19"/>
        <v>#DIV/0!</v>
      </c>
      <c r="O168" s="13" t="e">
        <f t="shared" si="20"/>
        <v>#DIV/0!</v>
      </c>
      <c r="P168" s="10"/>
    </row>
    <row r="169" spans="1:16" ht="39.950000000000003" customHeight="1" x14ac:dyDescent="0.25">
      <c r="A169" s="30">
        <v>58</v>
      </c>
      <c r="B169" s="31" t="s">
        <v>275</v>
      </c>
      <c r="C169" s="30" t="s">
        <v>4</v>
      </c>
      <c r="D169" s="32">
        <f>SUM(D171:D173)</f>
        <v>494427000.5</v>
      </c>
      <c r="E169" s="32" t="s">
        <v>42</v>
      </c>
      <c r="F169" s="32">
        <f>SUM(F171:F173)</f>
        <v>494427000.5</v>
      </c>
      <c r="G169" s="23">
        <f>SUM(G171:G173)</f>
        <v>506589104</v>
      </c>
      <c r="H169" s="23">
        <f t="shared" si="16"/>
        <v>379941828</v>
      </c>
      <c r="I169" s="23" t="s">
        <v>42</v>
      </c>
      <c r="J169" s="23">
        <f>SUM(J171:J173)</f>
        <v>506589104</v>
      </c>
      <c r="K169" s="23">
        <f>SUM(K171:K173)</f>
        <v>100628502.8</v>
      </c>
      <c r="L169" s="29">
        <f>SUM(L171:L173)</f>
        <v>50314251.399999999</v>
      </c>
      <c r="M169" s="29">
        <f>SUM(M171:M173)</f>
        <v>50314251.399999999</v>
      </c>
      <c r="N169" s="28">
        <f t="shared" si="19"/>
        <v>13.242619709667766</v>
      </c>
      <c r="O169" s="13">
        <f t="shared" si="20"/>
        <v>13.242619709667766</v>
      </c>
      <c r="P169" s="10"/>
    </row>
    <row r="170" spans="1:16" ht="0.75" customHeight="1" x14ac:dyDescent="0.25">
      <c r="A170" s="30">
        <v>1</v>
      </c>
      <c r="B170" s="31" t="s">
        <v>6</v>
      </c>
      <c r="C170" s="30"/>
      <c r="D170" s="30"/>
      <c r="E170" s="30"/>
      <c r="F170" s="30"/>
      <c r="G170" s="26"/>
      <c r="H170" s="23">
        <f t="shared" si="16"/>
        <v>0</v>
      </c>
      <c r="I170" s="26"/>
      <c r="J170" s="26"/>
      <c r="K170" s="26"/>
      <c r="L170" s="27"/>
      <c r="M170" s="27"/>
      <c r="N170" s="28" t="e">
        <f t="shared" si="19"/>
        <v>#DIV/0!</v>
      </c>
      <c r="O170" s="13" t="e">
        <f t="shared" si="20"/>
        <v>#DIV/0!</v>
      </c>
      <c r="P170" s="10"/>
    </row>
    <row r="171" spans="1:16" ht="39.75" hidden="1" customHeight="1" x14ac:dyDescent="0.25">
      <c r="A171" s="30">
        <v>1</v>
      </c>
      <c r="B171" s="31" t="s">
        <v>178</v>
      </c>
      <c r="C171" s="30" t="s">
        <v>179</v>
      </c>
      <c r="D171" s="32">
        <f>SUM(E171,F171)</f>
        <v>0</v>
      </c>
      <c r="E171" s="32" t="s">
        <v>42</v>
      </c>
      <c r="F171" s="32">
        <v>0</v>
      </c>
      <c r="G171" s="23">
        <f>SUM(I171,J171)</f>
        <v>0</v>
      </c>
      <c r="H171" s="23">
        <f t="shared" si="16"/>
        <v>0</v>
      </c>
      <c r="I171" s="23" t="s">
        <v>42</v>
      </c>
      <c r="J171" s="23">
        <v>0</v>
      </c>
      <c r="K171" s="23">
        <f>SUM(L171,M171)</f>
        <v>0</v>
      </c>
      <c r="L171" s="29">
        <v>0</v>
      </c>
      <c r="M171" s="29">
        <v>0</v>
      </c>
      <c r="N171" s="28" t="e">
        <f t="shared" si="19"/>
        <v>#DIV/0!</v>
      </c>
      <c r="O171" s="13" t="e">
        <f t="shared" si="20"/>
        <v>#DIV/0!</v>
      </c>
      <c r="P171" s="10"/>
    </row>
    <row r="172" spans="1:16" ht="39.950000000000003" customHeight="1" x14ac:dyDescent="0.25">
      <c r="A172" s="30">
        <v>59</v>
      </c>
      <c r="B172" s="31" t="s">
        <v>180</v>
      </c>
      <c r="C172" s="30" t="s">
        <v>181</v>
      </c>
      <c r="D172" s="32">
        <f>SUM(E172,F172)</f>
        <v>218997373</v>
      </c>
      <c r="E172" s="32" t="s">
        <v>42</v>
      </c>
      <c r="F172" s="32">
        <v>218997373</v>
      </c>
      <c r="G172" s="23">
        <f>SUM(I172,J172)</f>
        <v>241999124</v>
      </c>
      <c r="H172" s="23">
        <f t="shared" si="16"/>
        <v>181499343</v>
      </c>
      <c r="I172" s="23" t="s">
        <v>42</v>
      </c>
      <c r="J172" s="23">
        <v>241999124</v>
      </c>
      <c r="K172" s="23">
        <f>SUM(L172,M172)</f>
        <v>44760491.799999997</v>
      </c>
      <c r="L172" s="29">
        <v>22380245.899999999</v>
      </c>
      <c r="M172" s="29">
        <v>22380245.899999999</v>
      </c>
      <c r="N172" s="28">
        <f t="shared" si="19"/>
        <v>12.330758629798456</v>
      </c>
      <c r="O172" s="13">
        <f t="shared" si="20"/>
        <v>12.330758629798456</v>
      </c>
      <c r="P172" s="10"/>
    </row>
    <row r="173" spans="1:16" ht="39.950000000000003" customHeight="1" x14ac:dyDescent="0.25">
      <c r="A173" s="30">
        <v>60</v>
      </c>
      <c r="B173" s="31" t="s">
        <v>182</v>
      </c>
      <c r="C173" s="30" t="s">
        <v>183</v>
      </c>
      <c r="D173" s="32">
        <f>SUM(E173,F173)</f>
        <v>275429627.5</v>
      </c>
      <c r="E173" s="32" t="s">
        <v>42</v>
      </c>
      <c r="F173" s="32">
        <v>275429627.5</v>
      </c>
      <c r="G173" s="23">
        <f>SUM(I173,J173)</f>
        <v>264589980</v>
      </c>
      <c r="H173" s="23">
        <f t="shared" si="16"/>
        <v>198442485</v>
      </c>
      <c r="I173" s="23" t="s">
        <v>42</v>
      </c>
      <c r="J173" s="23">
        <v>264589980</v>
      </c>
      <c r="K173" s="23">
        <f>SUM(L173,M173)</f>
        <v>55868011</v>
      </c>
      <c r="L173" s="29">
        <v>27934005.5</v>
      </c>
      <c r="M173" s="29">
        <v>27934005.5</v>
      </c>
      <c r="N173" s="28">
        <f t="shared" si="19"/>
        <v>14.076625527038729</v>
      </c>
      <c r="O173" s="13">
        <f t="shared" si="20"/>
        <v>14.076625527038729</v>
      </c>
      <c r="P173" s="10"/>
    </row>
    <row r="174" spans="1:16" ht="39.75" customHeight="1" x14ac:dyDescent="0.25">
      <c r="A174" s="30">
        <v>61</v>
      </c>
      <c r="B174" s="31" t="s">
        <v>276</v>
      </c>
      <c r="C174" s="30" t="s">
        <v>4</v>
      </c>
      <c r="D174" s="32">
        <f>SUM(D176:D178)</f>
        <v>6175100</v>
      </c>
      <c r="E174" s="32" t="s">
        <v>42</v>
      </c>
      <c r="F174" s="32">
        <f>SUM(F176:F178)</f>
        <v>6175100</v>
      </c>
      <c r="G174" s="23">
        <f>SUM(G176:G178)</f>
        <v>5965100</v>
      </c>
      <c r="H174" s="23">
        <f t="shared" si="16"/>
        <v>4473825</v>
      </c>
      <c r="I174" s="23" t="s">
        <v>42</v>
      </c>
      <c r="J174" s="23">
        <f>SUM(J176:J178)</f>
        <v>5965100</v>
      </c>
      <c r="K174" s="23">
        <f>SUM(K176:K178)</f>
        <v>1513000</v>
      </c>
      <c r="L174" s="29">
        <f>SUM(L176:L178)</f>
        <v>756500</v>
      </c>
      <c r="M174" s="29">
        <f>SUM(M176:M178)</f>
        <v>756500</v>
      </c>
      <c r="N174" s="28">
        <f t="shared" si="19"/>
        <v>16.909467849100043</v>
      </c>
      <c r="O174" s="13">
        <f t="shared" si="20"/>
        <v>16.909467849100043</v>
      </c>
      <c r="P174" s="10"/>
    </row>
    <row r="175" spans="1:16" ht="0.75" customHeight="1" x14ac:dyDescent="0.25">
      <c r="A175" s="30">
        <v>1</v>
      </c>
      <c r="B175" s="31" t="s">
        <v>6</v>
      </c>
      <c r="C175" s="30"/>
      <c r="D175" s="30"/>
      <c r="E175" s="30"/>
      <c r="F175" s="30"/>
      <c r="G175" s="26"/>
      <c r="H175" s="23">
        <f t="shared" si="16"/>
        <v>0</v>
      </c>
      <c r="I175" s="26"/>
      <c r="J175" s="26"/>
      <c r="K175" s="26"/>
      <c r="L175" s="27"/>
      <c r="M175" s="27"/>
      <c r="N175" s="28" t="e">
        <f t="shared" si="19"/>
        <v>#DIV/0!</v>
      </c>
      <c r="O175" s="13" t="e">
        <f t="shared" si="20"/>
        <v>#DIV/0!</v>
      </c>
      <c r="P175" s="10"/>
    </row>
    <row r="176" spans="1:16" ht="39.75" hidden="1" customHeight="1" x14ac:dyDescent="0.25">
      <c r="A176" s="30">
        <v>1</v>
      </c>
      <c r="B176" s="31" t="s">
        <v>184</v>
      </c>
      <c r="C176" s="30" t="s">
        <v>185</v>
      </c>
      <c r="D176" s="32">
        <f>SUM(E176,F176)</f>
        <v>0</v>
      </c>
      <c r="E176" s="32" t="s">
        <v>42</v>
      </c>
      <c r="F176" s="32">
        <v>0</v>
      </c>
      <c r="G176" s="23">
        <f>SUM(I176,J176)</f>
        <v>0</v>
      </c>
      <c r="H176" s="23">
        <f t="shared" si="16"/>
        <v>0</v>
      </c>
      <c r="I176" s="23" t="s">
        <v>42</v>
      </c>
      <c r="J176" s="23">
        <v>0</v>
      </c>
      <c r="K176" s="23">
        <f>SUM(L176,M176)</f>
        <v>0</v>
      </c>
      <c r="L176" s="29">
        <v>0</v>
      </c>
      <c r="M176" s="29">
        <v>0</v>
      </c>
      <c r="N176" s="28" t="e">
        <f t="shared" si="19"/>
        <v>#DIV/0!</v>
      </c>
      <c r="O176" s="13" t="e">
        <f t="shared" si="20"/>
        <v>#DIV/0!</v>
      </c>
      <c r="P176" s="10"/>
    </row>
    <row r="177" spans="1:16" ht="39.950000000000003" customHeight="1" x14ac:dyDescent="0.25">
      <c r="A177" s="30">
        <v>62</v>
      </c>
      <c r="B177" s="31" t="s">
        <v>186</v>
      </c>
      <c r="C177" s="30" t="s">
        <v>187</v>
      </c>
      <c r="D177" s="32">
        <f>SUM(E177,F177)</f>
        <v>5575100</v>
      </c>
      <c r="E177" s="32" t="s">
        <v>42</v>
      </c>
      <c r="F177" s="32">
        <v>5575100</v>
      </c>
      <c r="G177" s="23">
        <f>SUM(I177,J177)</f>
        <v>5365100</v>
      </c>
      <c r="H177" s="23">
        <f t="shared" si="16"/>
        <v>4023825</v>
      </c>
      <c r="I177" s="23" t="s">
        <v>42</v>
      </c>
      <c r="J177" s="23">
        <v>5365100</v>
      </c>
      <c r="K177" s="23">
        <f>SUM(L177,M177)</f>
        <v>1312000</v>
      </c>
      <c r="L177" s="29">
        <v>656000</v>
      </c>
      <c r="M177" s="29">
        <v>656000</v>
      </c>
      <c r="N177" s="28">
        <f t="shared" si="19"/>
        <v>16.302895876435979</v>
      </c>
      <c r="O177" s="13">
        <f t="shared" si="20"/>
        <v>16.302895876435979</v>
      </c>
      <c r="P177" s="10"/>
    </row>
    <row r="178" spans="1:16" ht="39.950000000000003" customHeight="1" x14ac:dyDescent="0.25">
      <c r="A178" s="30">
        <v>63</v>
      </c>
      <c r="B178" s="31" t="s">
        <v>188</v>
      </c>
      <c r="C178" s="30" t="s">
        <v>189</v>
      </c>
      <c r="D178" s="32">
        <f>SUM(E178,F178)</f>
        <v>600000</v>
      </c>
      <c r="E178" s="32" t="s">
        <v>42</v>
      </c>
      <c r="F178" s="32">
        <v>600000</v>
      </c>
      <c r="G178" s="23">
        <f>SUM(I178,J178)</f>
        <v>600000</v>
      </c>
      <c r="H178" s="23">
        <f t="shared" si="16"/>
        <v>450000</v>
      </c>
      <c r="I178" s="23" t="s">
        <v>42</v>
      </c>
      <c r="J178" s="23">
        <v>600000</v>
      </c>
      <c r="K178" s="23">
        <f>SUM(L178,M178)</f>
        <v>201000</v>
      </c>
      <c r="L178" s="29">
        <v>100500</v>
      </c>
      <c r="M178" s="29">
        <v>100500</v>
      </c>
      <c r="N178" s="28">
        <f t="shared" si="19"/>
        <v>22.333333333333332</v>
      </c>
      <c r="O178" s="13">
        <f t="shared" si="20"/>
        <v>22.333333333333332</v>
      </c>
      <c r="P178" s="10"/>
    </row>
    <row r="179" spans="1:16" ht="39.950000000000003" customHeight="1" x14ac:dyDescent="0.25">
      <c r="A179" s="30">
        <v>64</v>
      </c>
      <c r="B179" s="31" t="s">
        <v>277</v>
      </c>
      <c r="C179" s="30" t="s">
        <v>4</v>
      </c>
      <c r="D179" s="32">
        <f>SUM(D181:D184)</f>
        <v>47582398</v>
      </c>
      <c r="E179" s="32" t="s">
        <v>42</v>
      </c>
      <c r="F179" s="32">
        <f>SUM(F181:F184)</f>
        <v>47582398</v>
      </c>
      <c r="G179" s="23">
        <f>SUM(G181:G184)</f>
        <v>54960000</v>
      </c>
      <c r="H179" s="23">
        <f t="shared" si="16"/>
        <v>41220000</v>
      </c>
      <c r="I179" s="23" t="s">
        <v>42</v>
      </c>
      <c r="J179" s="23">
        <f>SUM(J181:J184)</f>
        <v>54960000</v>
      </c>
      <c r="K179" s="23">
        <f>SUM(K181:K184)</f>
        <v>53212793.399999999</v>
      </c>
      <c r="L179" s="29">
        <f>SUM(L181:L184)</f>
        <v>26606396.699999999</v>
      </c>
      <c r="M179" s="29">
        <f>SUM(M181:M184)</f>
        <v>26606396.699999999</v>
      </c>
      <c r="N179" s="28">
        <f t="shared" si="19"/>
        <v>64.547299126637554</v>
      </c>
      <c r="O179" s="13">
        <f t="shared" si="20"/>
        <v>64.547299126637554</v>
      </c>
      <c r="P179" s="10"/>
    </row>
    <row r="180" spans="1:16" ht="39.75" hidden="1" customHeight="1" x14ac:dyDescent="0.25">
      <c r="A180" s="30">
        <v>1</v>
      </c>
      <c r="B180" s="31" t="s">
        <v>6</v>
      </c>
      <c r="C180" s="30"/>
      <c r="D180" s="30"/>
      <c r="E180" s="30"/>
      <c r="F180" s="30"/>
      <c r="G180" s="26"/>
      <c r="H180" s="23">
        <f t="shared" si="16"/>
        <v>0</v>
      </c>
      <c r="I180" s="26"/>
      <c r="J180" s="26"/>
      <c r="K180" s="26"/>
      <c r="L180" s="27"/>
      <c r="M180" s="27"/>
      <c r="N180" s="28" t="e">
        <f t="shared" si="19"/>
        <v>#DIV/0!</v>
      </c>
      <c r="O180" s="13" t="e">
        <f t="shared" si="20"/>
        <v>#DIV/0!</v>
      </c>
      <c r="P180" s="10"/>
    </row>
    <row r="181" spans="1:16" ht="39.75" hidden="1" customHeight="1" x14ac:dyDescent="0.25">
      <c r="A181" s="30">
        <v>1</v>
      </c>
      <c r="B181" s="31" t="s">
        <v>256</v>
      </c>
      <c r="C181" s="30" t="s">
        <v>257</v>
      </c>
      <c r="D181" s="32">
        <f>SUM(E181,F181)</f>
        <v>0</v>
      </c>
      <c r="E181" s="32" t="s">
        <v>42</v>
      </c>
      <c r="F181" s="32">
        <v>0</v>
      </c>
      <c r="G181" s="23">
        <f>SUM(I181,J181)</f>
        <v>0</v>
      </c>
      <c r="H181" s="23">
        <f t="shared" si="16"/>
        <v>0</v>
      </c>
      <c r="I181" s="23" t="s">
        <v>42</v>
      </c>
      <c r="J181" s="23">
        <v>0</v>
      </c>
      <c r="K181" s="23">
        <f>SUM(L181,M181)</f>
        <v>0</v>
      </c>
      <c r="L181" s="29">
        <v>0</v>
      </c>
      <c r="M181" s="29">
        <v>0</v>
      </c>
      <c r="N181" s="28" t="e">
        <f t="shared" si="19"/>
        <v>#DIV/0!</v>
      </c>
      <c r="O181" s="13" t="e">
        <f t="shared" si="20"/>
        <v>#DIV/0!</v>
      </c>
      <c r="P181" s="10"/>
    </row>
    <row r="182" spans="1:16" ht="39.75" hidden="1" customHeight="1" x14ac:dyDescent="0.25">
      <c r="A182" s="30">
        <v>1</v>
      </c>
      <c r="B182" s="31" t="s">
        <v>258</v>
      </c>
      <c r="C182" s="30" t="s">
        <v>259</v>
      </c>
      <c r="D182" s="32">
        <f>SUM(E182,F182)</f>
        <v>0</v>
      </c>
      <c r="E182" s="32" t="s">
        <v>42</v>
      </c>
      <c r="F182" s="32">
        <v>0</v>
      </c>
      <c r="G182" s="23">
        <f>SUM(I182,J182)</f>
        <v>0</v>
      </c>
      <c r="H182" s="23">
        <f t="shared" si="16"/>
        <v>0</v>
      </c>
      <c r="I182" s="23" t="s">
        <v>42</v>
      </c>
      <c r="J182" s="23">
        <v>0</v>
      </c>
      <c r="K182" s="23">
        <f>SUM(L182,M182)</f>
        <v>0</v>
      </c>
      <c r="L182" s="29">
        <v>0</v>
      </c>
      <c r="M182" s="29">
        <v>0</v>
      </c>
      <c r="N182" s="28" t="e">
        <f t="shared" si="19"/>
        <v>#DIV/0!</v>
      </c>
      <c r="O182" s="13" t="e">
        <f t="shared" si="20"/>
        <v>#DIV/0!</v>
      </c>
      <c r="P182" s="10"/>
    </row>
    <row r="183" spans="1:16" ht="39.75" hidden="1" customHeight="1" x14ac:dyDescent="0.25">
      <c r="A183" s="30">
        <v>1</v>
      </c>
      <c r="B183" s="31" t="s">
        <v>260</v>
      </c>
      <c r="C183" s="30" t="s">
        <v>261</v>
      </c>
      <c r="D183" s="32">
        <f>SUM(E183,F183)</f>
        <v>0</v>
      </c>
      <c r="E183" s="32" t="s">
        <v>42</v>
      </c>
      <c r="F183" s="32">
        <v>0</v>
      </c>
      <c r="G183" s="23">
        <f>SUM(I183,J183)</f>
        <v>0</v>
      </c>
      <c r="H183" s="23">
        <f t="shared" si="16"/>
        <v>0</v>
      </c>
      <c r="I183" s="23" t="s">
        <v>42</v>
      </c>
      <c r="J183" s="23">
        <v>0</v>
      </c>
      <c r="K183" s="23">
        <f>SUM(L183,M183)</f>
        <v>0</v>
      </c>
      <c r="L183" s="29">
        <v>0</v>
      </c>
      <c r="M183" s="29">
        <v>0</v>
      </c>
      <c r="N183" s="28" t="e">
        <f t="shared" si="19"/>
        <v>#DIV/0!</v>
      </c>
      <c r="O183" s="13" t="e">
        <f t="shared" si="20"/>
        <v>#DIV/0!</v>
      </c>
      <c r="P183" s="10"/>
    </row>
    <row r="184" spans="1:16" ht="38.25" customHeight="1" x14ac:dyDescent="0.25">
      <c r="A184" s="30">
        <v>65</v>
      </c>
      <c r="B184" s="31" t="s">
        <v>190</v>
      </c>
      <c r="C184" s="30" t="s">
        <v>191</v>
      </c>
      <c r="D184" s="32">
        <f>SUM(E184,F184)</f>
        <v>47582398</v>
      </c>
      <c r="E184" s="32" t="s">
        <v>42</v>
      </c>
      <c r="F184" s="32">
        <v>47582398</v>
      </c>
      <c r="G184" s="23">
        <f>SUM(I184,J184)</f>
        <v>54960000</v>
      </c>
      <c r="H184" s="23">
        <f t="shared" si="16"/>
        <v>41220000</v>
      </c>
      <c r="I184" s="23" t="s">
        <v>42</v>
      </c>
      <c r="J184" s="23">
        <v>54960000</v>
      </c>
      <c r="K184" s="23">
        <f>SUM(L184,M184)</f>
        <v>53212793.399999999</v>
      </c>
      <c r="L184" s="29">
        <v>26606396.699999999</v>
      </c>
      <c r="M184" s="29">
        <v>26606396.699999999</v>
      </c>
      <c r="N184" s="28">
        <f t="shared" si="19"/>
        <v>64.547299126637554</v>
      </c>
      <c r="O184" s="13">
        <f t="shared" si="20"/>
        <v>64.547299126637554</v>
      </c>
      <c r="P184" s="10"/>
    </row>
    <row r="185" spans="1:16" ht="2.25" hidden="1" customHeight="1" x14ac:dyDescent="0.25">
      <c r="A185" s="30">
        <v>1</v>
      </c>
      <c r="B185" s="31" t="s">
        <v>278</v>
      </c>
      <c r="C185" s="30" t="s">
        <v>4</v>
      </c>
      <c r="D185" s="32">
        <f>SUM(D187:D190)</f>
        <v>0</v>
      </c>
      <c r="E185" s="32" t="s">
        <v>42</v>
      </c>
      <c r="F185" s="32">
        <f>SUM(F187:F190)</f>
        <v>0</v>
      </c>
      <c r="G185" s="23">
        <f>SUM(G187:G190)</f>
        <v>0</v>
      </c>
      <c r="H185" s="23">
        <f t="shared" si="16"/>
        <v>0</v>
      </c>
      <c r="I185" s="23" t="s">
        <v>42</v>
      </c>
      <c r="J185" s="23">
        <f>SUM(J187:J190)</f>
        <v>0</v>
      </c>
      <c r="K185" s="23">
        <f>SUM(K187:K190)</f>
        <v>0</v>
      </c>
      <c r="L185" s="29">
        <f>SUM(L187:L190)</f>
        <v>0</v>
      </c>
      <c r="M185" s="29">
        <f>SUM(M187:M190)</f>
        <v>0</v>
      </c>
      <c r="N185" s="28" t="e">
        <f t="shared" si="19"/>
        <v>#DIV/0!</v>
      </c>
      <c r="O185" s="13" t="e">
        <f t="shared" si="20"/>
        <v>#DIV/0!</v>
      </c>
      <c r="P185" s="10"/>
    </row>
    <row r="186" spans="1:16" ht="39.75" hidden="1" customHeight="1" x14ac:dyDescent="0.25">
      <c r="A186" s="30">
        <v>1</v>
      </c>
      <c r="B186" s="31" t="s">
        <v>3</v>
      </c>
      <c r="C186" s="30"/>
      <c r="D186" s="30"/>
      <c r="E186" s="30"/>
      <c r="F186" s="30"/>
      <c r="G186" s="26"/>
      <c r="H186" s="23">
        <f t="shared" si="16"/>
        <v>0</v>
      </c>
      <c r="I186" s="26"/>
      <c r="J186" s="26"/>
      <c r="K186" s="26"/>
      <c r="L186" s="27"/>
      <c r="M186" s="27"/>
      <c r="N186" s="28" t="e">
        <f t="shared" si="19"/>
        <v>#DIV/0!</v>
      </c>
      <c r="O186" s="13" t="e">
        <f t="shared" si="20"/>
        <v>#DIV/0!</v>
      </c>
      <c r="P186" s="10"/>
    </row>
    <row r="187" spans="1:16" ht="39.75" hidden="1" customHeight="1" x14ac:dyDescent="0.25">
      <c r="A187" s="30">
        <v>1</v>
      </c>
      <c r="B187" s="31" t="s">
        <v>192</v>
      </c>
      <c r="C187" s="30" t="s">
        <v>193</v>
      </c>
      <c r="D187" s="32">
        <f>SUM(E187,F187)</f>
        <v>0</v>
      </c>
      <c r="E187" s="32" t="s">
        <v>42</v>
      </c>
      <c r="F187" s="32">
        <v>0</v>
      </c>
      <c r="G187" s="23">
        <f>SUM(I187,J187)</f>
        <v>0</v>
      </c>
      <c r="H187" s="23">
        <f t="shared" si="16"/>
        <v>0</v>
      </c>
      <c r="I187" s="23" t="s">
        <v>42</v>
      </c>
      <c r="J187" s="23">
        <v>0</v>
      </c>
      <c r="K187" s="23">
        <f>SUM(L187,M187)</f>
        <v>0</v>
      </c>
      <c r="L187" s="29">
        <v>0</v>
      </c>
      <c r="M187" s="29">
        <v>0</v>
      </c>
      <c r="N187" s="28" t="e">
        <f t="shared" si="19"/>
        <v>#DIV/0!</v>
      </c>
      <c r="O187" s="13" t="e">
        <f t="shared" si="20"/>
        <v>#DIV/0!</v>
      </c>
      <c r="P187" s="10"/>
    </row>
    <row r="188" spans="1:16" ht="39.75" hidden="1" customHeight="1" x14ac:dyDescent="0.25">
      <c r="A188" s="30">
        <v>1</v>
      </c>
      <c r="B188" s="31" t="s">
        <v>194</v>
      </c>
      <c r="C188" s="30" t="s">
        <v>195</v>
      </c>
      <c r="D188" s="32">
        <f>SUM(E188,F188)</f>
        <v>0</v>
      </c>
      <c r="E188" s="32" t="s">
        <v>42</v>
      </c>
      <c r="F188" s="32">
        <v>0</v>
      </c>
      <c r="G188" s="23">
        <f>SUM(I188,J188)</f>
        <v>0</v>
      </c>
      <c r="H188" s="23">
        <f t="shared" si="16"/>
        <v>0</v>
      </c>
      <c r="I188" s="23" t="s">
        <v>42</v>
      </c>
      <c r="J188" s="23">
        <v>0</v>
      </c>
      <c r="K188" s="23">
        <f>SUM(L188,M188)</f>
        <v>0</v>
      </c>
      <c r="L188" s="29">
        <v>0</v>
      </c>
      <c r="M188" s="29">
        <v>0</v>
      </c>
      <c r="N188" s="28" t="e">
        <f t="shared" si="19"/>
        <v>#DIV/0!</v>
      </c>
      <c r="O188" s="13" t="e">
        <f t="shared" si="20"/>
        <v>#DIV/0!</v>
      </c>
      <c r="P188" s="10"/>
    </row>
    <row r="189" spans="1:16" ht="39.75" hidden="1" customHeight="1" x14ac:dyDescent="0.25">
      <c r="A189" s="30">
        <v>1</v>
      </c>
      <c r="B189" s="31" t="s">
        <v>196</v>
      </c>
      <c r="C189" s="30" t="s">
        <v>197</v>
      </c>
      <c r="D189" s="32">
        <f>SUM(E189,F189)</f>
        <v>0</v>
      </c>
      <c r="E189" s="32" t="s">
        <v>42</v>
      </c>
      <c r="F189" s="32">
        <v>0</v>
      </c>
      <c r="G189" s="23">
        <f>SUM(I189,J189)</f>
        <v>0</v>
      </c>
      <c r="H189" s="23">
        <f t="shared" si="16"/>
        <v>0</v>
      </c>
      <c r="I189" s="23" t="s">
        <v>42</v>
      </c>
      <c r="J189" s="23">
        <v>0</v>
      </c>
      <c r="K189" s="23">
        <f>SUM(L189,M189)</f>
        <v>0</v>
      </c>
      <c r="L189" s="29">
        <v>0</v>
      </c>
      <c r="M189" s="29">
        <v>0</v>
      </c>
      <c r="N189" s="28" t="e">
        <f t="shared" si="19"/>
        <v>#DIV/0!</v>
      </c>
      <c r="O189" s="13" t="e">
        <f t="shared" si="20"/>
        <v>#DIV/0!</v>
      </c>
      <c r="P189" s="10"/>
    </row>
    <row r="190" spans="1:16" ht="39.75" hidden="1" customHeight="1" x14ac:dyDescent="0.25">
      <c r="A190" s="30">
        <v>1</v>
      </c>
      <c r="B190" s="31" t="s">
        <v>198</v>
      </c>
      <c r="C190" s="30" t="s">
        <v>199</v>
      </c>
      <c r="D190" s="32">
        <f>SUM(E190,F190)</f>
        <v>0</v>
      </c>
      <c r="E190" s="32" t="s">
        <v>42</v>
      </c>
      <c r="F190" s="32">
        <v>0</v>
      </c>
      <c r="G190" s="23">
        <f>SUM(I190,J190)</f>
        <v>0</v>
      </c>
      <c r="H190" s="23">
        <f t="shared" si="16"/>
        <v>0</v>
      </c>
      <c r="I190" s="23" t="s">
        <v>42</v>
      </c>
      <c r="J190" s="23">
        <v>0</v>
      </c>
      <c r="K190" s="23">
        <f>SUM(L190,M190)</f>
        <v>0</v>
      </c>
      <c r="L190" s="29">
        <v>0</v>
      </c>
      <c r="M190" s="29">
        <v>0</v>
      </c>
      <c r="N190" s="28" t="e">
        <f t="shared" si="19"/>
        <v>#DIV/0!</v>
      </c>
      <c r="O190" s="13" t="e">
        <f t="shared" si="20"/>
        <v>#DIV/0!</v>
      </c>
      <c r="P190" s="10"/>
    </row>
    <row r="191" spans="1:16" ht="39.75" hidden="1" customHeight="1" x14ac:dyDescent="0.25">
      <c r="A191" s="30">
        <v>1</v>
      </c>
      <c r="B191" s="31" t="s">
        <v>279</v>
      </c>
      <c r="C191" s="30" t="s">
        <v>4</v>
      </c>
      <c r="D191" s="32">
        <f>SUM(D193)</f>
        <v>0</v>
      </c>
      <c r="E191" s="32" t="s">
        <v>42</v>
      </c>
      <c r="F191" s="32">
        <f>SUM(F193)</f>
        <v>0</v>
      </c>
      <c r="G191" s="23">
        <f>SUM(G193)</f>
        <v>0</v>
      </c>
      <c r="H191" s="23">
        <f t="shared" si="16"/>
        <v>0</v>
      </c>
      <c r="I191" s="23" t="s">
        <v>42</v>
      </c>
      <c r="J191" s="23">
        <f>SUM(J193)</f>
        <v>0</v>
      </c>
      <c r="K191" s="23">
        <f>SUM(K193)</f>
        <v>0</v>
      </c>
      <c r="L191" s="29">
        <f>SUM(L193)</f>
        <v>0</v>
      </c>
      <c r="M191" s="29">
        <f>SUM(M193)</f>
        <v>0</v>
      </c>
      <c r="N191" s="28" t="e">
        <f t="shared" si="19"/>
        <v>#DIV/0!</v>
      </c>
      <c r="O191" s="13" t="e">
        <f t="shared" si="20"/>
        <v>#DIV/0!</v>
      </c>
      <c r="P191" s="10"/>
    </row>
    <row r="192" spans="1:16" ht="39.75" hidden="1" customHeight="1" x14ac:dyDescent="0.25">
      <c r="A192" s="30">
        <v>1</v>
      </c>
      <c r="B192" s="31" t="s">
        <v>3</v>
      </c>
      <c r="C192" s="30"/>
      <c r="D192" s="30"/>
      <c r="E192" s="30"/>
      <c r="F192" s="30"/>
      <c r="G192" s="26"/>
      <c r="H192" s="23">
        <f t="shared" si="16"/>
        <v>0</v>
      </c>
      <c r="I192" s="26"/>
      <c r="J192" s="26"/>
      <c r="K192" s="26"/>
      <c r="L192" s="27"/>
      <c r="M192" s="27"/>
      <c r="N192" s="28" t="e">
        <f t="shared" si="19"/>
        <v>#DIV/0!</v>
      </c>
      <c r="O192" s="13" t="e">
        <f t="shared" si="20"/>
        <v>#DIV/0!</v>
      </c>
      <c r="P192" s="10"/>
    </row>
    <row r="193" spans="1:16" ht="1.5" hidden="1" customHeight="1" x14ac:dyDescent="0.25">
      <c r="A193" s="30">
        <v>1</v>
      </c>
      <c r="B193" s="31" t="s">
        <v>200</v>
      </c>
      <c r="C193" s="30" t="s">
        <v>201</v>
      </c>
      <c r="D193" s="32">
        <f>SUM(E193,F193)</f>
        <v>0</v>
      </c>
      <c r="E193" s="32" t="s">
        <v>42</v>
      </c>
      <c r="F193" s="32">
        <v>0</v>
      </c>
      <c r="G193" s="23">
        <f>SUM(I193,J193)</f>
        <v>0</v>
      </c>
      <c r="H193" s="23">
        <f t="shared" si="16"/>
        <v>0</v>
      </c>
      <c r="I193" s="23" t="s">
        <v>42</v>
      </c>
      <c r="J193" s="23">
        <v>0</v>
      </c>
      <c r="K193" s="23">
        <f>SUM(L193,M193)</f>
        <v>0</v>
      </c>
      <c r="L193" s="29">
        <v>0</v>
      </c>
      <c r="M193" s="29">
        <v>0</v>
      </c>
      <c r="N193" s="28" t="e">
        <f t="shared" si="19"/>
        <v>#DIV/0!</v>
      </c>
      <c r="O193" s="13" t="e">
        <f t="shared" si="20"/>
        <v>#DIV/0!</v>
      </c>
      <c r="P193" s="10"/>
    </row>
    <row r="194" spans="1:16" ht="39.75" hidden="1" customHeight="1" x14ac:dyDescent="0.25">
      <c r="A194" s="30">
        <v>1</v>
      </c>
      <c r="B194" s="31" t="s">
        <v>202</v>
      </c>
      <c r="C194" s="30" t="s">
        <v>4</v>
      </c>
      <c r="D194" s="32">
        <f>SUM(D196:D199)</f>
        <v>0</v>
      </c>
      <c r="E194" s="32" t="s">
        <v>42</v>
      </c>
      <c r="F194" s="32">
        <f>SUM(F196:F199)</f>
        <v>0</v>
      </c>
      <c r="G194" s="23">
        <f>SUM(G196:G199)</f>
        <v>0</v>
      </c>
      <c r="H194" s="23">
        <f t="shared" si="16"/>
        <v>0</v>
      </c>
      <c r="I194" s="23" t="s">
        <v>42</v>
      </c>
      <c r="J194" s="23">
        <f>SUM(J196:J199)</f>
        <v>0</v>
      </c>
      <c r="K194" s="23">
        <f>SUM(K196:K199)</f>
        <v>0</v>
      </c>
      <c r="L194" s="29">
        <f>SUM(L196:L199)</f>
        <v>0</v>
      </c>
      <c r="M194" s="29">
        <f>SUM(M196:M199)</f>
        <v>0</v>
      </c>
      <c r="N194" s="28" t="e">
        <f t="shared" si="19"/>
        <v>#DIV/0!</v>
      </c>
      <c r="O194" s="13" t="e">
        <f t="shared" si="20"/>
        <v>#DIV/0!</v>
      </c>
      <c r="P194" s="10"/>
    </row>
    <row r="195" spans="1:16" ht="39.75" hidden="1" customHeight="1" x14ac:dyDescent="0.25">
      <c r="A195" s="30">
        <v>1</v>
      </c>
      <c r="B195" s="31" t="s">
        <v>3</v>
      </c>
      <c r="C195" s="30"/>
      <c r="D195" s="30"/>
      <c r="E195" s="30"/>
      <c r="F195" s="30"/>
      <c r="G195" s="26"/>
      <c r="H195" s="23">
        <f t="shared" si="16"/>
        <v>0</v>
      </c>
      <c r="I195" s="26"/>
      <c r="J195" s="26"/>
      <c r="K195" s="26"/>
      <c r="L195" s="27"/>
      <c r="M195" s="27"/>
      <c r="N195" s="28" t="e">
        <f t="shared" si="19"/>
        <v>#DIV/0!</v>
      </c>
      <c r="O195" s="13" t="e">
        <f t="shared" si="20"/>
        <v>#DIV/0!</v>
      </c>
      <c r="P195" s="10"/>
    </row>
    <row r="196" spans="1:16" ht="39.75" hidden="1" customHeight="1" x14ac:dyDescent="0.25">
      <c r="A196" s="30">
        <v>1</v>
      </c>
      <c r="B196" s="31" t="s">
        <v>203</v>
      </c>
      <c r="C196" s="30" t="s">
        <v>204</v>
      </c>
      <c r="D196" s="32">
        <f>SUM(E196,F196)</f>
        <v>0</v>
      </c>
      <c r="E196" s="32" t="s">
        <v>42</v>
      </c>
      <c r="F196" s="32">
        <v>0</v>
      </c>
      <c r="G196" s="23">
        <f>SUM(I196,J196)</f>
        <v>0</v>
      </c>
      <c r="H196" s="23">
        <f t="shared" si="16"/>
        <v>0</v>
      </c>
      <c r="I196" s="23" t="s">
        <v>42</v>
      </c>
      <c r="J196" s="23">
        <v>0</v>
      </c>
      <c r="K196" s="23">
        <f>SUM(L196,M196)</f>
        <v>0</v>
      </c>
      <c r="L196" s="29">
        <v>0</v>
      </c>
      <c r="M196" s="29">
        <v>0</v>
      </c>
      <c r="N196" s="28" t="e">
        <f t="shared" si="19"/>
        <v>#DIV/0!</v>
      </c>
      <c r="O196" s="13" t="e">
        <f t="shared" si="20"/>
        <v>#DIV/0!</v>
      </c>
      <c r="P196" s="10"/>
    </row>
    <row r="197" spans="1:16" ht="39.75" hidden="1" customHeight="1" x14ac:dyDescent="0.25">
      <c r="A197" s="30">
        <v>1</v>
      </c>
      <c r="B197" s="31" t="s">
        <v>205</v>
      </c>
      <c r="C197" s="30" t="s">
        <v>206</v>
      </c>
      <c r="D197" s="32">
        <f>SUM(E197,F197)</f>
        <v>0</v>
      </c>
      <c r="E197" s="32" t="s">
        <v>42</v>
      </c>
      <c r="F197" s="32">
        <v>0</v>
      </c>
      <c r="G197" s="23">
        <f>SUM(I197,J197)</f>
        <v>0</v>
      </c>
      <c r="H197" s="23">
        <f t="shared" si="16"/>
        <v>0</v>
      </c>
      <c r="I197" s="23" t="s">
        <v>42</v>
      </c>
      <c r="J197" s="23">
        <v>0</v>
      </c>
      <c r="K197" s="23">
        <f>SUM(L197,M197)</f>
        <v>0</v>
      </c>
      <c r="L197" s="29">
        <v>0</v>
      </c>
      <c r="M197" s="29">
        <v>0</v>
      </c>
      <c r="N197" s="28" t="e">
        <f t="shared" si="19"/>
        <v>#DIV/0!</v>
      </c>
      <c r="O197" s="13" t="e">
        <f t="shared" si="20"/>
        <v>#DIV/0!</v>
      </c>
      <c r="P197" s="10"/>
    </row>
    <row r="198" spans="1:16" ht="39.75" hidden="1" customHeight="1" x14ac:dyDescent="0.25">
      <c r="A198" s="30">
        <v>1</v>
      </c>
      <c r="B198" s="31" t="s">
        <v>207</v>
      </c>
      <c r="C198" s="30" t="s">
        <v>208</v>
      </c>
      <c r="D198" s="32">
        <f>SUM(E198,F198)</f>
        <v>0</v>
      </c>
      <c r="E198" s="32" t="s">
        <v>42</v>
      </c>
      <c r="F198" s="32">
        <v>0</v>
      </c>
      <c r="G198" s="23">
        <f>SUM(I198,J198)</f>
        <v>0</v>
      </c>
      <c r="H198" s="23">
        <f t="shared" si="16"/>
        <v>0</v>
      </c>
      <c r="I198" s="23" t="s">
        <v>42</v>
      </c>
      <c r="J198" s="23">
        <v>0</v>
      </c>
      <c r="K198" s="23">
        <f>SUM(L198,M198)</f>
        <v>0</v>
      </c>
      <c r="L198" s="29">
        <v>0</v>
      </c>
      <c r="M198" s="29">
        <v>0</v>
      </c>
      <c r="N198" s="28" t="e">
        <f t="shared" si="19"/>
        <v>#DIV/0!</v>
      </c>
      <c r="O198" s="13" t="e">
        <f t="shared" si="20"/>
        <v>#DIV/0!</v>
      </c>
      <c r="P198" s="10"/>
    </row>
    <row r="199" spans="1:16" ht="39.75" hidden="1" customHeight="1" x14ac:dyDescent="0.25">
      <c r="A199" s="30">
        <v>1</v>
      </c>
      <c r="B199" s="31" t="s">
        <v>209</v>
      </c>
      <c r="C199" s="30" t="s">
        <v>210</v>
      </c>
      <c r="D199" s="32">
        <f>SUM(E199,F199)</f>
        <v>0</v>
      </c>
      <c r="E199" s="32" t="s">
        <v>42</v>
      </c>
      <c r="F199" s="32">
        <v>0</v>
      </c>
      <c r="G199" s="23">
        <f>SUM(I199,J199)</f>
        <v>0</v>
      </c>
      <c r="H199" s="23">
        <f t="shared" si="16"/>
        <v>0</v>
      </c>
      <c r="I199" s="23" t="s">
        <v>42</v>
      </c>
      <c r="J199" s="23">
        <v>0</v>
      </c>
      <c r="K199" s="23">
        <f>SUM(L199,M199)</f>
        <v>0</v>
      </c>
      <c r="L199" s="29">
        <v>0</v>
      </c>
      <c r="M199" s="29">
        <v>0</v>
      </c>
      <c r="N199" s="28" t="e">
        <f t="shared" si="19"/>
        <v>#DIV/0!</v>
      </c>
      <c r="O199" s="13" t="e">
        <f t="shared" si="20"/>
        <v>#DIV/0!</v>
      </c>
      <c r="P199" s="10"/>
    </row>
    <row r="200" spans="1:16" ht="39.75" hidden="1" customHeight="1" x14ac:dyDescent="0.25">
      <c r="A200" s="30">
        <v>1</v>
      </c>
      <c r="B200" s="31" t="s">
        <v>211</v>
      </c>
      <c r="C200" s="30" t="s">
        <v>4</v>
      </c>
      <c r="D200" s="32">
        <f>SUM(D202)</f>
        <v>0</v>
      </c>
      <c r="E200" s="32" t="s">
        <v>42</v>
      </c>
      <c r="F200" s="32">
        <f>SUM(F202)</f>
        <v>0</v>
      </c>
      <c r="G200" s="23">
        <f>SUM(G202)</f>
        <v>0</v>
      </c>
      <c r="H200" s="23">
        <f t="shared" si="16"/>
        <v>0</v>
      </c>
      <c r="I200" s="23" t="s">
        <v>42</v>
      </c>
      <c r="J200" s="23">
        <f>SUM(J202)</f>
        <v>0</v>
      </c>
      <c r="K200" s="23">
        <f>SUM(K202)</f>
        <v>0</v>
      </c>
      <c r="L200" s="29">
        <f>SUM(L202)</f>
        <v>0</v>
      </c>
      <c r="M200" s="29">
        <f>SUM(M202)</f>
        <v>0</v>
      </c>
      <c r="N200" s="28" t="e">
        <f t="shared" si="19"/>
        <v>#DIV/0!</v>
      </c>
      <c r="O200" s="13" t="e">
        <f t="shared" si="20"/>
        <v>#DIV/0!</v>
      </c>
      <c r="P200" s="10"/>
    </row>
    <row r="201" spans="1:16" ht="39.75" hidden="1" customHeight="1" x14ac:dyDescent="0.25">
      <c r="A201" s="30">
        <v>1</v>
      </c>
      <c r="B201" s="31" t="s">
        <v>3</v>
      </c>
      <c r="C201" s="30"/>
      <c r="D201" s="30"/>
      <c r="E201" s="30"/>
      <c r="F201" s="30"/>
      <c r="G201" s="26"/>
      <c r="H201" s="23">
        <f t="shared" si="16"/>
        <v>0</v>
      </c>
      <c r="I201" s="26"/>
      <c r="J201" s="26"/>
      <c r="K201" s="26"/>
      <c r="L201" s="27"/>
      <c r="M201" s="27"/>
      <c r="N201" s="28" t="e">
        <f t="shared" si="19"/>
        <v>#DIV/0!</v>
      </c>
      <c r="O201" s="13" t="e">
        <f t="shared" si="20"/>
        <v>#DIV/0!</v>
      </c>
      <c r="P201" s="10"/>
    </row>
    <row r="202" spans="1:16" ht="39.75" hidden="1" customHeight="1" x14ac:dyDescent="0.25">
      <c r="A202" s="30">
        <v>1</v>
      </c>
      <c r="B202" s="31" t="s">
        <v>211</v>
      </c>
      <c r="C202" s="30" t="s">
        <v>212</v>
      </c>
      <c r="D202" s="32">
        <f>SUM(E202,F202)</f>
        <v>0</v>
      </c>
      <c r="E202" s="32" t="s">
        <v>42</v>
      </c>
      <c r="F202" s="32">
        <v>0</v>
      </c>
      <c r="G202" s="23">
        <f>SUM(I202,J202)</f>
        <v>0</v>
      </c>
      <c r="H202" s="23">
        <f t="shared" si="16"/>
        <v>0</v>
      </c>
      <c r="I202" s="23" t="s">
        <v>42</v>
      </c>
      <c r="J202" s="23">
        <v>0</v>
      </c>
      <c r="K202" s="23">
        <f>SUM(L202,M202)</f>
        <v>0</v>
      </c>
      <c r="L202" s="29">
        <v>0</v>
      </c>
      <c r="M202" s="29">
        <v>0</v>
      </c>
      <c r="N202" s="28" t="e">
        <f t="shared" si="19"/>
        <v>#DIV/0!</v>
      </c>
      <c r="O202" s="13" t="e">
        <f t="shared" si="20"/>
        <v>#DIV/0!</v>
      </c>
      <c r="P202" s="10"/>
    </row>
    <row r="203" spans="1:16" ht="38.25" customHeight="1" x14ac:dyDescent="0.25">
      <c r="A203" s="30">
        <v>66</v>
      </c>
      <c r="B203" s="31" t="s">
        <v>280</v>
      </c>
      <c r="C203" s="30" t="s">
        <v>4</v>
      </c>
      <c r="D203" s="32">
        <f>SUM(D205,D213,D218,D221)</f>
        <v>-309155018.5</v>
      </c>
      <c r="E203" s="32" t="s">
        <v>42</v>
      </c>
      <c r="F203" s="32">
        <f>SUM(F205,F213,F218,F221)</f>
        <v>-309155018.5</v>
      </c>
      <c r="G203" s="23">
        <f>SUM(G205,G213,G218,G221)</f>
        <v>-330000000</v>
      </c>
      <c r="H203" s="23">
        <f t="shared" ref="H203:H226" si="21">G203*3/4</f>
        <v>-247500000</v>
      </c>
      <c r="I203" s="23" t="s">
        <v>42</v>
      </c>
      <c r="J203" s="23">
        <f>SUM(J205,J213,J218,J221)</f>
        <v>-330000000</v>
      </c>
      <c r="K203" s="23">
        <f>SUM(K205,K213,K218,K221)</f>
        <v>-193341468</v>
      </c>
      <c r="L203" s="29">
        <f>SUM(L205,L213,L218,L221)</f>
        <v>-96670734</v>
      </c>
      <c r="M203" s="29">
        <f>SUM(M205,M213,M218,M221)</f>
        <v>-96670734</v>
      </c>
      <c r="N203" s="28">
        <f t="shared" si="19"/>
        <v>39.058882424242427</v>
      </c>
      <c r="O203" s="13">
        <f t="shared" si="20"/>
        <v>39.058882424242427</v>
      </c>
      <c r="P203" s="10"/>
    </row>
    <row r="204" spans="1:16" ht="39.75" hidden="1" customHeight="1" x14ac:dyDescent="0.25">
      <c r="A204" s="30">
        <v>1</v>
      </c>
      <c r="B204" s="31" t="s">
        <v>213</v>
      </c>
      <c r="C204" s="30"/>
      <c r="D204" s="30"/>
      <c r="E204" s="30"/>
      <c r="F204" s="30"/>
      <c r="G204" s="33"/>
      <c r="H204" s="34">
        <f t="shared" si="21"/>
        <v>0</v>
      </c>
      <c r="I204" s="33"/>
      <c r="J204" s="33"/>
      <c r="K204" s="33"/>
      <c r="L204" s="35"/>
      <c r="M204" s="35"/>
      <c r="N204" s="28" t="e">
        <f t="shared" si="19"/>
        <v>#DIV/0!</v>
      </c>
      <c r="O204" s="13" t="e">
        <f t="shared" si="20"/>
        <v>#DIV/0!</v>
      </c>
      <c r="P204" s="10"/>
    </row>
    <row r="205" spans="1:16" ht="39.75" hidden="1" customHeight="1" x14ac:dyDescent="0.25">
      <c r="A205" s="30">
        <v>1</v>
      </c>
      <c r="B205" s="31" t="s">
        <v>214</v>
      </c>
      <c r="C205" s="30" t="s">
        <v>4</v>
      </c>
      <c r="D205" s="32">
        <f>SUM(D207:D209)</f>
        <v>0</v>
      </c>
      <c r="E205" s="32" t="s">
        <v>42</v>
      </c>
      <c r="F205" s="32">
        <f>SUM(F207:F209)</f>
        <v>0</v>
      </c>
      <c r="G205" s="34">
        <f>SUM(G207:G209)</f>
        <v>0</v>
      </c>
      <c r="H205" s="34">
        <f t="shared" si="21"/>
        <v>0</v>
      </c>
      <c r="I205" s="34" t="s">
        <v>42</v>
      </c>
      <c r="J205" s="34">
        <f>SUM(J207:J209)</f>
        <v>0</v>
      </c>
      <c r="K205" s="34">
        <f>SUM(K207:K209)</f>
        <v>0</v>
      </c>
      <c r="L205" s="36">
        <f>SUM(L207:L209)</f>
        <v>0</v>
      </c>
      <c r="M205" s="36">
        <f>SUM(M207:M209)</f>
        <v>0</v>
      </c>
      <c r="N205" s="28" t="e">
        <f t="shared" si="19"/>
        <v>#DIV/0!</v>
      </c>
      <c r="O205" s="13" t="e">
        <f t="shared" si="20"/>
        <v>#DIV/0!</v>
      </c>
      <c r="P205" s="10"/>
    </row>
    <row r="206" spans="1:16" ht="39.75" hidden="1" customHeight="1" x14ac:dyDescent="0.25">
      <c r="A206" s="30">
        <v>1</v>
      </c>
      <c r="B206" s="31" t="s">
        <v>213</v>
      </c>
      <c r="C206" s="30"/>
      <c r="D206" s="30"/>
      <c r="E206" s="30"/>
      <c r="F206" s="30"/>
      <c r="G206" s="33"/>
      <c r="H206" s="34">
        <f t="shared" si="21"/>
        <v>0</v>
      </c>
      <c r="I206" s="33"/>
      <c r="J206" s="33"/>
      <c r="K206" s="33"/>
      <c r="L206" s="35"/>
      <c r="M206" s="35"/>
      <c r="N206" s="28" t="e">
        <f t="shared" si="19"/>
        <v>#DIV/0!</v>
      </c>
      <c r="O206" s="13" t="e">
        <f t="shared" si="20"/>
        <v>#DIV/0!</v>
      </c>
      <c r="P206" s="10"/>
    </row>
    <row r="207" spans="1:16" ht="39.75" hidden="1" customHeight="1" x14ac:dyDescent="0.25">
      <c r="A207" s="30">
        <v>1</v>
      </c>
      <c r="B207" s="31" t="s">
        <v>215</v>
      </c>
      <c r="C207" s="30" t="s">
        <v>216</v>
      </c>
      <c r="D207" s="32">
        <f>SUM(E207,F207)</f>
        <v>0</v>
      </c>
      <c r="E207" s="32" t="s">
        <v>42</v>
      </c>
      <c r="F207" s="32">
        <v>0</v>
      </c>
      <c r="G207" s="34">
        <f>SUM(I207,J207)</f>
        <v>0</v>
      </c>
      <c r="H207" s="34">
        <f t="shared" si="21"/>
        <v>0</v>
      </c>
      <c r="I207" s="34" t="s">
        <v>42</v>
      </c>
      <c r="J207" s="34">
        <v>0</v>
      </c>
      <c r="K207" s="34">
        <f>SUM(L207,M207)</f>
        <v>0</v>
      </c>
      <c r="L207" s="36">
        <v>0</v>
      </c>
      <c r="M207" s="36">
        <v>0</v>
      </c>
      <c r="N207" s="28" t="e">
        <f t="shared" si="19"/>
        <v>#DIV/0!</v>
      </c>
      <c r="O207" s="13" t="e">
        <f t="shared" si="20"/>
        <v>#DIV/0!</v>
      </c>
      <c r="P207" s="10"/>
    </row>
    <row r="208" spans="1:16" ht="39.75" hidden="1" customHeight="1" x14ac:dyDescent="0.25">
      <c r="A208" s="30">
        <v>1</v>
      </c>
      <c r="B208" s="31" t="s">
        <v>217</v>
      </c>
      <c r="C208" s="30" t="s">
        <v>218</v>
      </c>
      <c r="D208" s="32">
        <f>SUM(E208,F208)</f>
        <v>0</v>
      </c>
      <c r="E208" s="32" t="s">
        <v>42</v>
      </c>
      <c r="F208" s="32">
        <v>0</v>
      </c>
      <c r="G208" s="34">
        <f>SUM(I208,J208)</f>
        <v>0</v>
      </c>
      <c r="H208" s="34">
        <f t="shared" si="21"/>
        <v>0</v>
      </c>
      <c r="I208" s="34" t="s">
        <v>42</v>
      </c>
      <c r="J208" s="34">
        <v>0</v>
      </c>
      <c r="K208" s="34">
        <f>SUM(L208,M208)</f>
        <v>0</v>
      </c>
      <c r="L208" s="36">
        <v>0</v>
      </c>
      <c r="M208" s="36">
        <v>0</v>
      </c>
      <c r="N208" s="28" t="e">
        <f t="shared" si="19"/>
        <v>#DIV/0!</v>
      </c>
      <c r="O208" s="13" t="e">
        <f t="shared" si="20"/>
        <v>#DIV/0!</v>
      </c>
      <c r="P208" s="10"/>
    </row>
    <row r="209" spans="1:16" ht="39.75" hidden="1" customHeight="1" x14ac:dyDescent="0.25">
      <c r="A209" s="30">
        <v>1</v>
      </c>
      <c r="B209" s="31" t="s">
        <v>219</v>
      </c>
      <c r="C209" s="30" t="s">
        <v>220</v>
      </c>
      <c r="D209" s="32">
        <f>SUM(E209,F209)</f>
        <v>0</v>
      </c>
      <c r="E209" s="32" t="s">
        <v>42</v>
      </c>
      <c r="F209" s="32">
        <v>0</v>
      </c>
      <c r="G209" s="34">
        <f>SUM(I209,J209)</f>
        <v>0</v>
      </c>
      <c r="H209" s="34">
        <f t="shared" si="21"/>
        <v>0</v>
      </c>
      <c r="I209" s="34" t="s">
        <v>42</v>
      </c>
      <c r="J209" s="34">
        <v>0</v>
      </c>
      <c r="K209" s="34">
        <f>SUM(L209,M209)</f>
        <v>0</v>
      </c>
      <c r="L209" s="36">
        <v>0</v>
      </c>
      <c r="M209" s="36">
        <v>0</v>
      </c>
      <c r="N209" s="28" t="e">
        <f t="shared" si="19"/>
        <v>#DIV/0!</v>
      </c>
      <c r="O209" s="13" t="e">
        <f t="shared" si="20"/>
        <v>#DIV/0!</v>
      </c>
      <c r="P209" s="10"/>
    </row>
    <row r="210" spans="1:16" ht="39.75" hidden="1" customHeight="1" x14ac:dyDescent="0.25">
      <c r="A210" s="30">
        <v>1</v>
      </c>
      <c r="B210" s="31" t="s">
        <v>221</v>
      </c>
      <c r="C210" s="30" t="s">
        <v>4</v>
      </c>
      <c r="D210" s="32">
        <f>SUM(D212:D213)</f>
        <v>0</v>
      </c>
      <c r="E210" s="32" t="s">
        <v>42</v>
      </c>
      <c r="F210" s="32">
        <f>SUM(F212:F213)</f>
        <v>0</v>
      </c>
      <c r="G210" s="34">
        <f>SUM(G212:G213)</f>
        <v>0</v>
      </c>
      <c r="H210" s="34">
        <f t="shared" si="21"/>
        <v>0</v>
      </c>
      <c r="I210" s="34" t="s">
        <v>42</v>
      </c>
      <c r="J210" s="34">
        <f>SUM(J212:J213)</f>
        <v>0</v>
      </c>
      <c r="K210" s="34">
        <f>SUM(K212:K213)</f>
        <v>0</v>
      </c>
      <c r="L210" s="36">
        <f>SUM(L212:L213)</f>
        <v>0</v>
      </c>
      <c r="M210" s="36">
        <f>SUM(M212:M213)</f>
        <v>0</v>
      </c>
      <c r="N210" s="28" t="e">
        <f t="shared" si="19"/>
        <v>#DIV/0!</v>
      </c>
      <c r="O210" s="13" t="e">
        <f t="shared" si="20"/>
        <v>#DIV/0!</v>
      </c>
      <c r="P210" s="10"/>
    </row>
    <row r="211" spans="1:16" ht="39.75" hidden="1" customHeight="1" x14ac:dyDescent="0.25">
      <c r="A211" s="30">
        <v>1</v>
      </c>
      <c r="B211" s="31" t="s">
        <v>213</v>
      </c>
      <c r="C211" s="30"/>
      <c r="D211" s="30"/>
      <c r="E211" s="30"/>
      <c r="F211" s="30"/>
      <c r="G211" s="33"/>
      <c r="H211" s="34">
        <f t="shared" si="21"/>
        <v>0</v>
      </c>
      <c r="I211" s="33"/>
      <c r="J211" s="33"/>
      <c r="K211" s="33"/>
      <c r="L211" s="35"/>
      <c r="M211" s="35"/>
      <c r="N211" s="28" t="e">
        <f t="shared" si="19"/>
        <v>#DIV/0!</v>
      </c>
      <c r="O211" s="13" t="e">
        <f t="shared" si="20"/>
        <v>#DIV/0!</v>
      </c>
      <c r="P211" s="10"/>
    </row>
    <row r="212" spans="1:16" ht="39.75" hidden="1" customHeight="1" x14ac:dyDescent="0.25">
      <c r="A212" s="30">
        <v>1</v>
      </c>
      <c r="B212" s="31" t="s">
        <v>222</v>
      </c>
      <c r="C212" s="30" t="s">
        <v>223</v>
      </c>
      <c r="D212" s="32">
        <f>SUM(E212,F212)</f>
        <v>0</v>
      </c>
      <c r="E212" s="32" t="s">
        <v>42</v>
      </c>
      <c r="F212" s="32">
        <v>0</v>
      </c>
      <c r="G212" s="34">
        <f>SUM(I212,J212)</f>
        <v>0</v>
      </c>
      <c r="H212" s="34">
        <f t="shared" si="21"/>
        <v>0</v>
      </c>
      <c r="I212" s="34" t="s">
        <v>42</v>
      </c>
      <c r="J212" s="34">
        <v>0</v>
      </c>
      <c r="K212" s="34">
        <f>SUM(L212,M212)</f>
        <v>0</v>
      </c>
      <c r="L212" s="36">
        <v>0</v>
      </c>
      <c r="M212" s="36">
        <v>0</v>
      </c>
      <c r="N212" s="28" t="e">
        <f t="shared" si="19"/>
        <v>#DIV/0!</v>
      </c>
      <c r="O212" s="13" t="e">
        <f t="shared" si="20"/>
        <v>#DIV/0!</v>
      </c>
      <c r="P212" s="10"/>
    </row>
    <row r="213" spans="1:16" ht="39.75" hidden="1" customHeight="1" x14ac:dyDescent="0.25">
      <c r="A213" s="30">
        <v>1</v>
      </c>
      <c r="B213" s="31" t="s">
        <v>224</v>
      </c>
      <c r="C213" s="30" t="s">
        <v>4</v>
      </c>
      <c r="D213" s="32">
        <f>SUM(D215:D217)</f>
        <v>0</v>
      </c>
      <c r="E213" s="32" t="s">
        <v>42</v>
      </c>
      <c r="F213" s="32">
        <f>SUM(F215:F217)</f>
        <v>0</v>
      </c>
      <c r="G213" s="34">
        <f>SUM(G215:G217)</f>
        <v>0</v>
      </c>
      <c r="H213" s="34">
        <f t="shared" si="21"/>
        <v>0</v>
      </c>
      <c r="I213" s="34" t="s">
        <v>42</v>
      </c>
      <c r="J213" s="34">
        <f>SUM(J215:J217)</f>
        <v>0</v>
      </c>
      <c r="K213" s="34">
        <f>SUM(K215:K217)</f>
        <v>0</v>
      </c>
      <c r="L213" s="36">
        <f>SUM(L215:L217)</f>
        <v>0</v>
      </c>
      <c r="M213" s="36">
        <f>SUM(M215:M217)</f>
        <v>0</v>
      </c>
      <c r="N213" s="28" t="e">
        <f t="shared" si="19"/>
        <v>#DIV/0!</v>
      </c>
      <c r="O213" s="13" t="e">
        <f t="shared" si="20"/>
        <v>#DIV/0!</v>
      </c>
      <c r="P213" s="10"/>
    </row>
    <row r="214" spans="1:16" ht="39.75" hidden="1" customHeight="1" x14ac:dyDescent="0.25">
      <c r="A214" s="30">
        <v>1</v>
      </c>
      <c r="B214" s="31" t="s">
        <v>6</v>
      </c>
      <c r="C214" s="30"/>
      <c r="D214" s="30"/>
      <c r="E214" s="30"/>
      <c r="F214" s="30"/>
      <c r="G214" s="33"/>
      <c r="H214" s="34">
        <f t="shared" si="21"/>
        <v>0</v>
      </c>
      <c r="I214" s="33"/>
      <c r="J214" s="33"/>
      <c r="K214" s="33"/>
      <c r="L214" s="35"/>
      <c r="M214" s="35"/>
      <c r="N214" s="28" t="e">
        <f t="shared" si="19"/>
        <v>#DIV/0!</v>
      </c>
      <c r="O214" s="13" t="e">
        <f t="shared" si="20"/>
        <v>#DIV/0!</v>
      </c>
      <c r="P214" s="10"/>
    </row>
    <row r="215" spans="1:16" ht="39.75" hidden="1" customHeight="1" x14ac:dyDescent="0.25">
      <c r="A215" s="30">
        <v>1</v>
      </c>
      <c r="B215" s="31" t="s">
        <v>225</v>
      </c>
      <c r="C215" s="30" t="s">
        <v>226</v>
      </c>
      <c r="D215" s="32">
        <f>SUM(E215,F215)</f>
        <v>0</v>
      </c>
      <c r="E215" s="32" t="s">
        <v>42</v>
      </c>
      <c r="F215" s="32">
        <v>0</v>
      </c>
      <c r="G215" s="34">
        <f>SUM(I215,J215)</f>
        <v>0</v>
      </c>
      <c r="H215" s="34">
        <f t="shared" si="21"/>
        <v>0</v>
      </c>
      <c r="I215" s="34" t="s">
        <v>42</v>
      </c>
      <c r="J215" s="34">
        <v>0</v>
      </c>
      <c r="K215" s="34">
        <f>SUM(L215,M215)</f>
        <v>0</v>
      </c>
      <c r="L215" s="36">
        <v>0</v>
      </c>
      <c r="M215" s="36">
        <v>0</v>
      </c>
      <c r="N215" s="28" t="e">
        <f t="shared" si="19"/>
        <v>#DIV/0!</v>
      </c>
      <c r="O215" s="13" t="e">
        <f t="shared" si="20"/>
        <v>#DIV/0!</v>
      </c>
      <c r="P215" s="10"/>
    </row>
    <row r="216" spans="1:16" ht="39.75" hidden="1" customHeight="1" x14ac:dyDescent="0.25">
      <c r="A216" s="30">
        <v>1</v>
      </c>
      <c r="B216" s="31" t="s">
        <v>227</v>
      </c>
      <c r="C216" s="30" t="s">
        <v>228</v>
      </c>
      <c r="D216" s="32">
        <f>SUM(E216,F216)</f>
        <v>0</v>
      </c>
      <c r="E216" s="32" t="s">
        <v>42</v>
      </c>
      <c r="F216" s="32">
        <v>0</v>
      </c>
      <c r="G216" s="34">
        <f>SUM(I216,J216)</f>
        <v>0</v>
      </c>
      <c r="H216" s="34">
        <f t="shared" si="21"/>
        <v>0</v>
      </c>
      <c r="I216" s="34" t="s">
        <v>42</v>
      </c>
      <c r="J216" s="34">
        <v>0</v>
      </c>
      <c r="K216" s="34">
        <f>SUM(L216,M216)</f>
        <v>0</v>
      </c>
      <c r="L216" s="36">
        <v>0</v>
      </c>
      <c r="M216" s="36">
        <v>0</v>
      </c>
      <c r="N216" s="28" t="e">
        <f t="shared" si="19"/>
        <v>#DIV/0!</v>
      </c>
      <c r="O216" s="13" t="e">
        <f t="shared" si="20"/>
        <v>#DIV/0!</v>
      </c>
      <c r="P216" s="10"/>
    </row>
    <row r="217" spans="1:16" ht="0.75" hidden="1" customHeight="1" x14ac:dyDescent="0.25">
      <c r="A217" s="30">
        <v>1</v>
      </c>
      <c r="B217" s="31" t="s">
        <v>229</v>
      </c>
      <c r="C217" s="30" t="s">
        <v>230</v>
      </c>
      <c r="D217" s="32">
        <f>SUM(E217,F217)</f>
        <v>0</v>
      </c>
      <c r="E217" s="32" t="s">
        <v>42</v>
      </c>
      <c r="F217" s="32">
        <v>0</v>
      </c>
      <c r="G217" s="34">
        <f>SUM(I217,J217)</f>
        <v>0</v>
      </c>
      <c r="H217" s="34">
        <f t="shared" si="21"/>
        <v>0</v>
      </c>
      <c r="I217" s="34" t="s">
        <v>42</v>
      </c>
      <c r="J217" s="34">
        <v>0</v>
      </c>
      <c r="K217" s="34">
        <f>SUM(L217,M217)</f>
        <v>0</v>
      </c>
      <c r="L217" s="36">
        <v>0</v>
      </c>
      <c r="M217" s="36">
        <v>0</v>
      </c>
      <c r="N217" s="28" t="e">
        <f t="shared" si="19"/>
        <v>#DIV/0!</v>
      </c>
      <c r="O217" s="13" t="e">
        <f t="shared" si="20"/>
        <v>#DIV/0!</v>
      </c>
      <c r="P217" s="10"/>
    </row>
    <row r="218" spans="1:16" ht="39.75" hidden="1" customHeight="1" x14ac:dyDescent="0.25">
      <c r="A218" s="30">
        <v>1</v>
      </c>
      <c r="B218" s="31" t="s">
        <v>231</v>
      </c>
      <c r="C218" s="30" t="s">
        <v>4</v>
      </c>
      <c r="D218" s="32">
        <f>SUM(D220)</f>
        <v>0</v>
      </c>
      <c r="E218" s="32" t="s">
        <v>42</v>
      </c>
      <c r="F218" s="32">
        <f>SUM(F220)</f>
        <v>0</v>
      </c>
      <c r="G218" s="34">
        <f>SUM(G220)</f>
        <v>0</v>
      </c>
      <c r="H218" s="34">
        <f t="shared" si="21"/>
        <v>0</v>
      </c>
      <c r="I218" s="34" t="s">
        <v>42</v>
      </c>
      <c r="J218" s="34">
        <f>SUM(J220)</f>
        <v>0</v>
      </c>
      <c r="K218" s="34">
        <f>SUM(K220)</f>
        <v>0</v>
      </c>
      <c r="L218" s="36">
        <f>SUM(L220)</f>
        <v>0</v>
      </c>
      <c r="M218" s="36">
        <f>SUM(M220)</f>
        <v>0</v>
      </c>
      <c r="N218" s="28" t="e">
        <f t="shared" si="19"/>
        <v>#DIV/0!</v>
      </c>
      <c r="O218" s="13" t="e">
        <f t="shared" si="20"/>
        <v>#DIV/0!</v>
      </c>
      <c r="P218" s="10"/>
    </row>
    <row r="219" spans="1:16" ht="39.75" hidden="1" customHeight="1" x14ac:dyDescent="0.25">
      <c r="A219" s="30">
        <v>1</v>
      </c>
      <c r="B219" s="31" t="s">
        <v>213</v>
      </c>
      <c r="C219" s="30"/>
      <c r="D219" s="30"/>
      <c r="E219" s="30"/>
      <c r="F219" s="30"/>
      <c r="G219" s="33"/>
      <c r="H219" s="34">
        <f t="shared" si="21"/>
        <v>0</v>
      </c>
      <c r="I219" s="33"/>
      <c r="J219" s="33"/>
      <c r="K219" s="33"/>
      <c r="L219" s="35"/>
      <c r="M219" s="35"/>
      <c r="N219" s="28" t="e">
        <f t="shared" si="19"/>
        <v>#DIV/0!</v>
      </c>
      <c r="O219" s="13" t="e">
        <f t="shared" si="20"/>
        <v>#DIV/0!</v>
      </c>
      <c r="P219" s="10"/>
    </row>
    <row r="220" spans="1:16" ht="39.75" hidden="1" customHeight="1" x14ac:dyDescent="0.25">
      <c r="A220" s="30">
        <v>1</v>
      </c>
      <c r="B220" s="31" t="s">
        <v>232</v>
      </c>
      <c r="C220" s="30" t="s">
        <v>233</v>
      </c>
      <c r="D220" s="32">
        <f>SUM(E220,F220)</f>
        <v>0</v>
      </c>
      <c r="E220" s="32" t="s">
        <v>42</v>
      </c>
      <c r="F220" s="32">
        <v>0</v>
      </c>
      <c r="G220" s="34">
        <f>SUM(I220,J220)</f>
        <v>0</v>
      </c>
      <c r="H220" s="34">
        <f t="shared" si="21"/>
        <v>0</v>
      </c>
      <c r="I220" s="34" t="s">
        <v>42</v>
      </c>
      <c r="J220" s="34">
        <v>0</v>
      </c>
      <c r="K220" s="34">
        <f>SUM(L220,M220)</f>
        <v>0</v>
      </c>
      <c r="L220" s="36">
        <v>0</v>
      </c>
      <c r="M220" s="36">
        <v>0</v>
      </c>
      <c r="N220" s="28" t="e">
        <f t="shared" si="19"/>
        <v>#DIV/0!</v>
      </c>
      <c r="O220" s="13" t="e">
        <f t="shared" si="20"/>
        <v>#DIV/0!</v>
      </c>
      <c r="P220" s="10"/>
    </row>
    <row r="221" spans="1:16" ht="39.75" hidden="1" customHeight="1" x14ac:dyDescent="0.25">
      <c r="A221" s="30">
        <v>1</v>
      </c>
      <c r="B221" s="31" t="s">
        <v>262</v>
      </c>
      <c r="C221" s="30" t="s">
        <v>4</v>
      </c>
      <c r="D221" s="32">
        <f>SUM(D223:D226)</f>
        <v>-309155018.5</v>
      </c>
      <c r="E221" s="32" t="s">
        <v>42</v>
      </c>
      <c r="F221" s="32">
        <f>SUM(F223:F226)</f>
        <v>-309155018.5</v>
      </c>
      <c r="G221" s="34">
        <f>SUM(G223:G226)</f>
        <v>-330000000</v>
      </c>
      <c r="H221" s="34">
        <f t="shared" si="21"/>
        <v>-247500000</v>
      </c>
      <c r="I221" s="34" t="s">
        <v>42</v>
      </c>
      <c r="J221" s="34">
        <f>SUM(J223:J226)</f>
        <v>-330000000</v>
      </c>
      <c r="K221" s="34">
        <f>SUM(K223:K226)</f>
        <v>-193341468</v>
      </c>
      <c r="L221" s="36">
        <f>SUM(L223:L226)</f>
        <v>-96670734</v>
      </c>
      <c r="M221" s="36">
        <f>SUM(M223:M226)</f>
        <v>-96670734</v>
      </c>
      <c r="N221" s="28">
        <f t="shared" si="19"/>
        <v>39.058882424242427</v>
      </c>
      <c r="O221" s="13">
        <f t="shared" si="20"/>
        <v>39.058882424242427</v>
      </c>
      <c r="P221" s="10"/>
    </row>
    <row r="222" spans="1:16" ht="39.75" hidden="1" customHeight="1" x14ac:dyDescent="0.25">
      <c r="A222" s="30">
        <v>1</v>
      </c>
      <c r="B222" s="31" t="s">
        <v>213</v>
      </c>
      <c r="C222" s="30"/>
      <c r="D222" s="30"/>
      <c r="E222" s="30"/>
      <c r="F222" s="30"/>
      <c r="G222" s="33"/>
      <c r="H222" s="34">
        <f t="shared" si="21"/>
        <v>0</v>
      </c>
      <c r="I222" s="33"/>
      <c r="J222" s="33"/>
      <c r="K222" s="33"/>
      <c r="L222" s="35"/>
      <c r="M222" s="35"/>
      <c r="N222" s="28" t="e">
        <f t="shared" si="19"/>
        <v>#DIV/0!</v>
      </c>
      <c r="O222" s="13" t="e">
        <f t="shared" si="20"/>
        <v>#DIV/0!</v>
      </c>
      <c r="P222" s="10"/>
    </row>
    <row r="223" spans="1:16" ht="39" customHeight="1" x14ac:dyDescent="0.25">
      <c r="A223" s="30">
        <v>67</v>
      </c>
      <c r="B223" s="31" t="s">
        <v>234</v>
      </c>
      <c r="C223" s="30" t="s">
        <v>235</v>
      </c>
      <c r="D223" s="32">
        <f>SUM(E223,F223)</f>
        <v>-309155018.5</v>
      </c>
      <c r="E223" s="32" t="s">
        <v>42</v>
      </c>
      <c r="F223" s="32">
        <v>-309155018.5</v>
      </c>
      <c r="G223" s="34">
        <f>SUM(I223,J223)</f>
        <v>-330000000</v>
      </c>
      <c r="H223" s="34">
        <f t="shared" si="21"/>
        <v>-247500000</v>
      </c>
      <c r="I223" s="34" t="s">
        <v>42</v>
      </c>
      <c r="J223" s="34">
        <v>-330000000</v>
      </c>
      <c r="K223" s="34">
        <f>SUM(L223,M223)</f>
        <v>-193341468</v>
      </c>
      <c r="L223" s="36">
        <v>-96670734</v>
      </c>
      <c r="M223" s="36">
        <v>-96670734</v>
      </c>
      <c r="N223" s="28">
        <f t="shared" si="19"/>
        <v>39.058882424242427</v>
      </c>
      <c r="O223" s="13">
        <f t="shared" si="20"/>
        <v>39.058882424242427</v>
      </c>
      <c r="P223" s="10"/>
    </row>
    <row r="224" spans="1:16" ht="39.75" hidden="1" customHeight="1" x14ac:dyDescent="0.25">
      <c r="A224" s="6">
        <v>6420</v>
      </c>
      <c r="B224" s="7" t="s">
        <v>236</v>
      </c>
      <c r="C224" s="6" t="s">
        <v>237</v>
      </c>
      <c r="D224" s="8">
        <f>SUM(E224,F224)</f>
        <v>0</v>
      </c>
      <c r="E224" s="8" t="s">
        <v>42</v>
      </c>
      <c r="F224" s="8">
        <v>0</v>
      </c>
      <c r="G224" s="8">
        <f>SUM(I224,J224)</f>
        <v>0</v>
      </c>
      <c r="H224" s="8">
        <f t="shared" si="21"/>
        <v>0</v>
      </c>
      <c r="I224" s="8" t="s">
        <v>42</v>
      </c>
      <c r="J224" s="8">
        <v>0</v>
      </c>
      <c r="K224" s="8">
        <f>SUM(L224,M224)</f>
        <v>0</v>
      </c>
      <c r="L224" s="8" t="s">
        <v>42</v>
      </c>
      <c r="M224" s="9">
        <v>0</v>
      </c>
      <c r="N224" s="13" t="e">
        <f t="shared" si="19"/>
        <v>#DIV/0!</v>
      </c>
      <c r="O224" s="13" t="e">
        <f t="shared" si="20"/>
        <v>#DIV/0!</v>
      </c>
      <c r="P224" s="10"/>
    </row>
    <row r="225" spans="1:16" ht="39.75" hidden="1" customHeight="1" x14ac:dyDescent="0.25">
      <c r="A225" s="6">
        <v>6430</v>
      </c>
      <c r="B225" s="7" t="s">
        <v>238</v>
      </c>
      <c r="C225" s="6" t="s">
        <v>239</v>
      </c>
      <c r="D225" s="8">
        <f>SUM(E225,F225)</f>
        <v>0</v>
      </c>
      <c r="E225" s="8" t="s">
        <v>42</v>
      </c>
      <c r="F225" s="8">
        <v>0</v>
      </c>
      <c r="G225" s="8">
        <f>SUM(I225,J225)</f>
        <v>0</v>
      </c>
      <c r="H225" s="8">
        <f t="shared" si="21"/>
        <v>0</v>
      </c>
      <c r="I225" s="8" t="s">
        <v>42</v>
      </c>
      <c r="J225" s="8">
        <v>0</v>
      </c>
      <c r="K225" s="8">
        <f>SUM(L225,M225)</f>
        <v>0</v>
      </c>
      <c r="L225" s="8" t="s">
        <v>42</v>
      </c>
      <c r="M225" s="9">
        <v>0</v>
      </c>
      <c r="N225" s="13" t="e">
        <f t="shared" si="19"/>
        <v>#DIV/0!</v>
      </c>
      <c r="O225" s="13" t="e">
        <f t="shared" si="20"/>
        <v>#DIV/0!</v>
      </c>
      <c r="P225" s="10"/>
    </row>
    <row r="226" spans="1:16" ht="39.75" hidden="1" customHeight="1" x14ac:dyDescent="0.25">
      <c r="A226" s="6">
        <v>6440</v>
      </c>
      <c r="B226" s="7" t="s">
        <v>240</v>
      </c>
      <c r="C226" s="6" t="s">
        <v>241</v>
      </c>
      <c r="D226" s="8">
        <f>SUM(E226,F226)</f>
        <v>0</v>
      </c>
      <c r="E226" s="8" t="s">
        <v>42</v>
      </c>
      <c r="F226" s="8">
        <v>0</v>
      </c>
      <c r="G226" s="8">
        <f>SUM(I226,J226)</f>
        <v>0</v>
      </c>
      <c r="H226" s="8">
        <f t="shared" si="21"/>
        <v>0</v>
      </c>
      <c r="I226" s="8" t="s">
        <v>42</v>
      </c>
      <c r="J226" s="8">
        <v>0</v>
      </c>
      <c r="K226" s="8">
        <f>SUM(L226,M226)</f>
        <v>0</v>
      </c>
      <c r="L226" s="8" t="s">
        <v>42</v>
      </c>
      <c r="M226" s="9">
        <v>0</v>
      </c>
      <c r="N226" s="13" t="e">
        <f t="shared" si="19"/>
        <v>#DIV/0!</v>
      </c>
      <c r="O226" s="13" t="e">
        <f t="shared" si="20"/>
        <v>#DIV/0!</v>
      </c>
      <c r="P226" s="10"/>
    </row>
    <row r="227" spans="1:16" x14ac:dyDescent="0.25">
      <c r="N227" s="12"/>
      <c r="O227" s="12"/>
    </row>
  </sheetData>
  <mergeCells count="5">
    <mergeCell ref="A1:L1"/>
    <mergeCell ref="A2:L2"/>
    <mergeCell ref="A3:M3"/>
    <mergeCell ref="A4:L4"/>
    <mergeCell ref="C8:N8"/>
  </mergeCells>
  <pageMargins left="0.31496062992125984" right="0.31496062992125984" top="0.74803149606299213" bottom="0.55118110236220474" header="0.31496062992125984" footer="0.31496062992125984"/>
  <pageSetup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2022-10-17T13:23:51Z</dcterms:modified>
</cp:coreProperties>
</file>