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ԱՎԱԳԱՆԻ\09.10.2024թ. ՀԵՐԹԱԿԱՆ\ԲՅՈՒՋԵԻ ԵՐՐՈՐԴ ԵՌԱՄՍՅԱԿԻ ԿԱՏԱՐՈՂԱԿԱՆ\"/>
    </mc:Choice>
  </mc:AlternateContent>
  <bookViews>
    <workbookView xWindow="0" yWindow="0" windowWidth="24675" windowHeight="8685"/>
  </bookViews>
  <sheets>
    <sheet name="Հավելված 1" sheetId="1" r:id="rId1"/>
  </sheets>
  <calcPr calcId="162913"/>
</workbook>
</file>

<file path=xl/calcChain.xml><?xml version="1.0" encoding="utf-8"?>
<calcChain xmlns="http://schemas.openxmlformats.org/spreadsheetml/2006/main">
  <c r="D56" i="1" l="1"/>
  <c r="D54" i="1"/>
  <c r="D53" i="1"/>
  <c r="D61" i="1"/>
  <c r="D52" i="1"/>
  <c r="D49" i="1"/>
  <c r="D50" i="1"/>
  <c r="D51" i="1"/>
  <c r="D45" i="1"/>
  <c r="D46" i="1"/>
  <c r="D31" i="1"/>
  <c r="D27" i="1"/>
  <c r="D28" i="1"/>
  <c r="C19" i="1"/>
  <c r="B19" i="1"/>
  <c r="D21" i="1" l="1"/>
  <c r="C67" i="1" l="1"/>
  <c r="B67" i="1"/>
  <c r="D74" i="1" l="1"/>
  <c r="D66" i="1"/>
  <c r="D67" i="1"/>
  <c r="D68" i="1"/>
  <c r="D71" i="1"/>
  <c r="D73" i="1"/>
  <c r="C65" i="1"/>
  <c r="B65" i="1"/>
  <c r="D30" i="1"/>
  <c r="D40" i="1"/>
  <c r="D65" i="1" l="1"/>
  <c r="D63" i="1"/>
  <c r="D17" i="1"/>
  <c r="D18" i="1"/>
  <c r="D20" i="1"/>
  <c r="D22" i="1"/>
  <c r="D23" i="1"/>
  <c r="D24" i="1"/>
  <c r="D25" i="1"/>
  <c r="D26" i="1"/>
  <c r="D29" i="1"/>
  <c r="D33" i="1"/>
  <c r="D34" i="1"/>
  <c r="D36" i="1"/>
  <c r="D37" i="1"/>
  <c r="D38" i="1"/>
  <c r="D39" i="1"/>
  <c r="D44" i="1"/>
  <c r="D48" i="1"/>
  <c r="D55" i="1"/>
  <c r="D57" i="1"/>
  <c r="D58" i="1"/>
  <c r="D59" i="1"/>
  <c r="D60" i="1"/>
  <c r="D62" i="1"/>
  <c r="C16" i="1"/>
  <c r="C72" i="1"/>
  <c r="C64" i="1" l="1"/>
  <c r="D19" i="1"/>
  <c r="C35" i="1"/>
  <c r="D35" i="1" s="1"/>
  <c r="B35" i="1"/>
  <c r="B43" i="1"/>
  <c r="B42" i="1" s="1"/>
  <c r="C43" i="1"/>
  <c r="C42" i="1" s="1"/>
  <c r="C32" i="1"/>
  <c r="D32" i="1" s="1"/>
  <c r="B16" i="1"/>
  <c r="B72" i="1"/>
  <c r="B64" i="1" s="1"/>
  <c r="D72" i="1" l="1"/>
  <c r="D16" i="1"/>
  <c r="C14" i="1"/>
  <c r="D43" i="1"/>
  <c r="B14" i="1" l="1"/>
  <c r="C15" i="1"/>
  <c r="B15" i="1"/>
  <c r="D64" i="1"/>
  <c r="C75" i="1"/>
  <c r="D42" i="1"/>
  <c r="B75" i="1" l="1"/>
  <c r="D14" i="1"/>
  <c r="D15" i="1"/>
  <c r="D75" i="1" l="1"/>
</calcChain>
</file>

<file path=xl/sharedStrings.xml><?xml version="1.0" encoding="utf-8"?>
<sst xmlns="http://schemas.openxmlformats.org/spreadsheetml/2006/main" count="76" uniqueCount="75">
  <si>
    <t>ºÏ³ÙáõïÝ»ñÇ ³Ýí³ÝáõÙÁ</t>
  </si>
  <si>
    <t>տարեկան     պլան</t>
  </si>
  <si>
    <t>փաստացի</t>
  </si>
  <si>
    <t>ì³ñã³Ï³Ý Ù³ë</t>
  </si>
  <si>
    <t>ÀÝ¹³Ù»ÝÁ Ñ³ñÏ»ñ ¨ ïáõñù»ñ</t>
  </si>
  <si>
    <t>2. î»Õ³Ï³Ý ïáõñù»ñ ³Û¹ ÃíáõÙ`</t>
  </si>
  <si>
    <t>³)  Ð³Ù³ÛÝùÇ ï³ñ³ÍùáõÙ Ýáñ ß»Ýù»ñÇ, ßÇÝáõÃÛáõÝÝ»ñÇ (Ý»ñ³éÛ³É áã ÑÇÙÝ³Ï³Ý) ßÇÝ³ñ³ñáõÃÛáõÝ (ï»Õ³¹ñÙ³Ý) ÃáõÛÉïíáõÃÛ³Ý Ñ³Ù³ñ,  áñÇó`</t>
  </si>
  <si>
    <t xml:space="preserve">µ) Ð³Ù³ÛÝùÇ í³ñã³Ï³Ý ï³ñ³ÍùáõÙ ß»Ýù»ñÇ, ßÇÝáõÃ, ù³Õ³ù³ßÇÝ³Ï³Ý ³ÛÉ ûµÛ»ÏïÝ»ñÇ í»ñ³Ï³éáõóÙ³Ý, áõÅ»Õ³óÙ³Ý, í»ñ³Ï³Ý·Ù³Ý,³ñ¹Ç³Ï³Ý³óÙ³Ý  ³ßË³ï³ÝùÝ»ñ (µ³ó³éáõÃÛ³Ùµ ÐÐ ûñ»Ýë¹ñáõÃÛ³Ùµ ë³ÑÙ³Ýí³Í`  ßÇÝ³ñ³ñáõÃÛ³Ý ÃáõÛÉïíáõÃÛáõÝ  ãå³Ñ³ÝçíáÕ ¹»åù»ñÇ) Ï³ï³ñ»Éáõ ÃáõÛÉïíáõÃÛ³Ý Ñ³Ù³ñ  </t>
  </si>
  <si>
    <t xml:space="preserve">   3.  ä»ï³Ï³Ý ïáõñù»ñ ³Û¹ ÃíáõÙ`</t>
  </si>
  <si>
    <t xml:space="preserve">³) ø³Õ³ù³óÇ³Ï³Ý ³Ïï»ñ ·ñ³Ýó»Éáõ, ¹ñ³Ýó Ù³ëÇÝ ù³Õ³ù³óÇÝ»ñÇÝ ÏñÏÝ³ÏÇ íÏ³Û³Ï³ÝÝ»ñ, ù³Õ³ù³óÇ³Ï³Ý Ï³óáõÃÛ³Ý ³Ïï»ñáõÙ Ï³ï³ñí³Í ·ñ³éáõÙÝ»ñáõÙ ÷á÷áËáõÃÛáõÝÝ»ñ,Éñ³óáõÙÝ»ñ, áõÕÕáõÙÝ»ñ Ï³ï³ñ»Éáõ ¨ í»ñ³Ï³Ý·ÝÙ³Ý Ï³å³Ïó íÏ³Û³Ï³ÝÝ»ñ ï³Éáõ Ñ³Ù³ñ  </t>
  </si>
  <si>
    <t xml:space="preserve">µ) Üáï³ñ³Ï³Ý ·ñ³ë»ÝÛ³ÏÝ»ñÇ ÏáÕÙÇó Ýáï³ñ³Ï³Ý Í³é³ÛáõÃÛáõÝÝ»ñ Ï³ï³ñ»Éáõ,Ýáï³ñ³Ï³Ý Ï³ñ·áí í³í»ñ³óí³Í ÷³ëï³ÃÕÃ»ñÇ ÏñÏÝûñÇÝ³ÏÝ»ñ  ï³Éáõ, Ýßí³Í Ù³ñÙÇÝÝ»ñÇ ÏáÕÙÇó ·áñÍ³ñùÝ»ñÇ Ý³Ë³·Í»ñ ¨ ¹ÇÙáõÙÝ»ñ Ï³½Ù»Éáõ,÷³ëï³ÃÕÃ»ñÇ å³ï×»Ý»ñ Ñ³Ý»Éáõ ¨ ¹ñ³ÝóÇó ù³Õí³ÍùÝ»ñ ï³Éáõ Ñ³Ù³ñ  </t>
  </si>
  <si>
    <t xml:space="preserve">   4. ä³ßïáÝ³Ï³Ý ¹ñ³Ù³ßÝáñÑÝ»ñ ³Û¹ ÃíáõÙ`</t>
  </si>
  <si>
    <t xml:space="preserve">³) ä»ï³Ï³Ý µÛáõç»Çó ýÇÝ³Ýë³Ï³Ý Ñ³Ù³Ñ³ñÃ»óÙ³Ý ëÏ½µáõÝùáí ïñ³Ù³¹ñíáÕ ¹áï³óÇ³Ý»ñ  </t>
  </si>
  <si>
    <t>բ)Ընթացիկ դրամաշնորհ</t>
  </si>
  <si>
    <t xml:space="preserve">գ) սուբվենցիա </t>
  </si>
  <si>
    <t xml:space="preserve">ե)պետ. բյուջեից տրամադրվող այլ դոտացիա </t>
  </si>
  <si>
    <t xml:space="preserve">   5. ²ÛÉ »Ï³ÙáõïÝ»ñ ³Û¹ ÃíáõÙ`</t>
  </si>
  <si>
    <t>5.1  ¶áõÛùÇ í³ñÓ³Ï³ÉáõÃÛáõÝÇó »Ï³ÙáõïÝ»ñ ³Û¹ ÃíáõÙ`</t>
  </si>
  <si>
    <t xml:space="preserve">³) Ð³Ù³ÛÝùÇ ë»÷³Ï³ÝáõÃÛáõÝ Ñ³Ù³ñíáÕ ÑáÕ»ñÇ í³ñÓ³Ï³ÉáõÃÛ³Ý í³ñÓ³í×³ñÝ»ñ  </t>
  </si>
  <si>
    <t xml:space="preserve">µ) Ð³Ù³ÛÝùÇ í³ñã³Ï³Ý ï³ñ³ÍùáõÙ ·ïÝíáÕ å»ïáõÃÛ³Ý ¨ Ñ³Ù³ÛÝùÇ ë»÷³Ï³ÝáõÃÛ³ÝÁ å³ïÏ³ÝáÕ ÑáÕ³Ù³ë»ñÇ Ï³éáõó³å.  Çñ³íáõÝùÇ  ¹ÇÙ³ó ·³ÝÓíáÕ í³ñÓ³í×³ñÝ»ñ  </t>
  </si>
  <si>
    <t xml:space="preserve">·) ²ÛÉ ·áõÛùÇ í³ñÓ³Ï³ÉáõթյունÇó Ùáõïù»ñ </t>
  </si>
  <si>
    <t xml:space="preserve">5.2 ì³ñã³Ï³Ý  ·³ÝÓáõÙÝ»ñ ³Û¹ ÃíáõÙ` </t>
  </si>
  <si>
    <t xml:space="preserve">5.3 ì³ñã³Ï³Ý Çñ³í³Ë³ËïáõÙÝ»ñÇ Ñ³Ù³ñ ï»Õ³Ï³Ý ÇÝùÝ³Ï³é³í³ñÙ³Ý Ù³ñÙÇÝÝ»ñÇ  ÏáÕÙÇó å³ï³ëË³Ý³ïíáõÃÛ³Ý ÙÇçáóÝ»ñÇ ÏÇñ³éáõÙÇó »Ï³ÙáõïÝ»ñ  </t>
  </si>
  <si>
    <t xml:space="preserve">5.4 úñ»Ýùáí ¨ Çñ³í³Ï³Ý ³ÛÉ ³Ïï»ñáí ë³ÑÙ³Ýí³Í` Ñ³Ù³ÛÝùÇ µÛáõç»Ç Ùáõïù³·ñÙ³Ý »ÝÃ³Ï³ ³ÛÉ »Ï³ÙáõïÝ»ñ  (աղբահանություն)  </t>
  </si>
  <si>
    <t xml:space="preserve">³) øԿԱԳԲ  Í³é³ÛáõÃÛ³Ý Ñ³Ù³ñ  </t>
  </si>
  <si>
    <t>Ֆոնդային մաս</t>
  </si>
  <si>
    <t>9. ä³ßïáÝ³Ï³Ý ¹ñ³Ù³ßÝáñÑÝ»ñ ³Û¹ ÃíáõÙ`</t>
  </si>
  <si>
    <t>10.  ¶áõÛùÇ  ûï³ñáõÙÇó Ùáõïù»ñ, ³Û¹ ÃíáõÙ`</t>
  </si>
  <si>
    <t xml:space="preserve">³) ÑáÕÇ ûï³ñáõÙÇ ó Ùáõïù»ñ </t>
  </si>
  <si>
    <t xml:space="preserve">µ) ³ÛÉ ·áõÛùÇ ûï³ñáõÙÇó Ùáõïù»ñ </t>
  </si>
  <si>
    <r>
      <t>12.</t>
    </r>
    <r>
      <rPr>
        <i/>
        <sz val="9"/>
        <color theme="1"/>
        <rFont val="Arial LatArm"/>
        <family val="2"/>
      </rPr>
      <t xml:space="preserve"> î³ñ»ëÏ½µÇ ³½³ï ÙÝ³óáñ¹, ³Û¹ ÃíáõÙ`</t>
    </r>
  </si>
  <si>
    <t xml:space="preserve">³) ì³ñã³Ï³Ý Ù³ë </t>
  </si>
  <si>
    <t xml:space="preserve">µ)  üáÝ¹³ÛÇÝ Ù³ë         </t>
  </si>
  <si>
    <t>ÀÜ¸²ØºÜÀ  ºÎ²ØàôîÜºð</t>
  </si>
  <si>
    <t>³) անշարժ գույքի հարկ/ ÑáÕÇ Ñ³ñÏ,շին,հարկ/</t>
  </si>
  <si>
    <t>µ)  ·áõÛù³Ñ³ñÏ փոխադրամիջոցներից</t>
  </si>
  <si>
    <t>Համայնքի  ղեկավար՝                                   Գ.Սարգսյան</t>
  </si>
  <si>
    <t>0</t>
  </si>
  <si>
    <t>6. Տեղական վճարներ համայնքի ենթ. նախադպրոցական  հաստատություններից օգտվողներից գանձվող ծնողական վճարներ</t>
  </si>
  <si>
    <t>7.  Տեղական վճարներ համայնքի ենթ. արտադպրոցական հաստատություններից օգտվողներից գանձվող ծնողական վճարներ</t>
  </si>
  <si>
    <t xml:space="preserve">ե) Ð³Ù³ÛÝùÇ ï³ñ³ÍùáõÙ  µ³óûÃÛ³ í³×³éù Ï³½Ù³Ï»ñå»Éáõ ÃáõÛÉïíáõÃÛ³Ý Ñ³Ù³ñ </t>
  </si>
  <si>
    <t xml:space="preserve">զ) Ð³Ù³ÛÝùÇ ï³ñ³ÍùáõÙ Ñ»ÕáõÏ í³é»ÉÇùÇ, ï»Ë. Ñ»ÕáõÏÝ»ñÇ, Ñ»ÕáõÏ³óí³Í ·³½»ñÇ Ù³Ýñ³Í³Ë ³é¨ïñÇ Ï»ï»ñáõÙ Ñ»ÕáõÏ í³é»ÉÇùÇ, ï»Ë. Ñ»ÕáõÏÝ»ñÇ, Ñ»ÕáõÏ³óí³Í ·³½»ñÇ í³×³éùÇ ÃáõÛÉïíáõÃÛ³Ý Ñ³Ù³ñ </t>
  </si>
  <si>
    <t xml:space="preserve">է) Ð³Ù³ÛÝùÇ ï³ñ³ÍùáõÙ ³é¨ïñÇ, Ñ³Ýñ. ëÝÝ¹Ç,½í³ñ×³ÝùÇ, ß³ÑáõÙáí  Ë³Õ»ñÇ ¨ íÇ×³Ï³Ë³Õ Ï³½Ù³Ï»ñå. ûµÛ»ÏïÝ»ñÁ, µ³ÕÝÇùÝ»ñÁ (ë³áõÝ³Ý»ñÁ) Ë³Õ³ïÝ»ñÁ Å³ÙÁ 24.00Çó Ñ»ïá ³ßË. ÃáõÛÉïí. Ñ³Ùար </t>
  </si>
  <si>
    <t>ը) Ð³Ù³ÛÝùÇ ï³ñ³ÍùáõÙ ³ñï³ùÇÝ ·áí³½¹ ï»Õ³¹ñ»Éáõ ÃáõÛÉïíáõÃ Ñ³Ù³ñ</t>
  </si>
  <si>
    <t xml:space="preserve">թ)  Հանրային սննդի կազմակերպում  </t>
  </si>
  <si>
    <t xml:space="preserve">դ) Ð³Ù³ÛÝùÇ ï³ñ³ÍùáõÙ  ոգելից խմիչքների  ³ñï³¹ñ³ÝùÇ í³×³éùÇ Ñ³Ù³ñ ·³ÝÓíáÕ ï»Õ.ïáõñù </t>
  </si>
  <si>
    <t xml:space="preserve">դ) Ð³Ù³ÛÝùÇ ï³ñ³ÍùáõÙ  ÍË³ËáïÇ  խմիչքների  ³ñï³¹ñ³ÝùÇ í³×³éùÇ Ñ³Ù³ñ ·³ÝÓíáÕ ï»Õ.ïáõñù </t>
  </si>
  <si>
    <t>ժ) համայնքի անվանումը ֆիրմային անվանումներում օգտագործելու թույլտվության համար համար</t>
  </si>
  <si>
    <t>կատ. % տարեկան պլանի նկատմամբ</t>
  </si>
  <si>
    <t xml:space="preserve"> գ)Ընթացիկ դրամաշնորհ</t>
  </si>
  <si>
    <t>...</t>
  </si>
  <si>
    <t>ի) տեխ. հեղուկների վաճառքի. թույլտվութ.</t>
  </si>
  <si>
    <t>1. Ð³ñÏ³ÛÇÝ »կ³ÙáõïÝ»ñ ³Û¹ ÃíáõÙ`</t>
  </si>
  <si>
    <t>դ) կապիտալ դրամաշնորհ /սուբվեն. ծրագրեր/</t>
  </si>
  <si>
    <r>
      <t>ա</t>
    </r>
    <r>
      <rPr>
        <sz val="10"/>
        <color theme="1"/>
        <rFont val="Arial LatArm"/>
        <family val="2"/>
      </rPr>
      <t>.</t>
    </r>
    <r>
      <rPr>
        <sz val="8"/>
        <color theme="1"/>
        <rFont val="Arial LatArm"/>
        <family val="2"/>
      </rPr>
      <t xml:space="preserve"> ä»ï³Ï³Ý µÛáõç»Çó Ï³åÇï³É Í³Ëë»ñÇ ýÇÝ³Ýë³íáñÙ³Ý Ýå³ï³Ï³ÛÇÝ Ñ³ïÏ³óáõÙÝ»ñ (ëáõµí»ÝóÇոն ծրագրեր) </t>
    </r>
  </si>
  <si>
    <t>…</t>
  </si>
  <si>
    <t>10. ä»ï.ÏáÕÙÇó ï»Õ³Ï³Ý ÇÝùÝ³Ï³é³í³ñÙ³Ý Ù³ñÙÇÝÝ»ñÇÝ å³ïíÇñ³Ïí³Í ÉÇ³½áñáõÃÛáõÝÝ»ñÇ Çñ³Ï³Ý³óÙ³Ý Í³Ëë»ñÇ ýÇÝ³Ýë³íáñÙ³Ý Ñ³Ù³ñ å»ï³Ï³Ý µÛáõç»Çó ëï³óíáÕ ÙÇçáóÝ»ñ, áñÇó`</t>
  </si>
  <si>
    <t>8.Անասնաբուժական ծառայություններ</t>
  </si>
  <si>
    <t>11.նվիրատվություն համայնքներին</t>
  </si>
  <si>
    <r>
      <t xml:space="preserve">12. </t>
    </r>
    <r>
      <rPr>
        <sz val="9"/>
        <color theme="1"/>
        <rFont val="Sylfaen"/>
        <family val="1"/>
        <charset val="204"/>
      </rPr>
      <t>Վարչ</t>
    </r>
    <r>
      <rPr>
        <sz val="9"/>
        <color theme="1"/>
        <rFont val="Arial Armenian"/>
        <family val="2"/>
      </rPr>
      <t>. բ</t>
    </r>
    <r>
      <rPr>
        <sz val="9"/>
        <color theme="1"/>
        <rFont val="Sylfaen"/>
        <family val="1"/>
        <charset val="204"/>
      </rPr>
      <t>յուջեի</t>
    </r>
    <r>
      <rPr>
        <sz val="9"/>
        <color theme="1"/>
        <rFont val="Arial Armenian"/>
        <family val="2"/>
      </rPr>
      <t xml:space="preserve"> </t>
    </r>
    <r>
      <rPr>
        <sz val="9"/>
        <color theme="1"/>
        <rFont val="Sylfaen"/>
        <family val="1"/>
        <charset val="204"/>
      </rPr>
      <t>պահուստ</t>
    </r>
    <r>
      <rPr>
        <sz val="9"/>
        <color theme="1"/>
        <rFont val="Arial Armenian"/>
        <family val="2"/>
      </rPr>
      <t xml:space="preserve">. </t>
    </r>
    <r>
      <rPr>
        <sz val="9"/>
        <color theme="1"/>
        <rFont val="Sylfaen"/>
        <family val="1"/>
        <charset val="204"/>
      </rPr>
      <t>ֆոնդից</t>
    </r>
    <r>
      <rPr>
        <sz val="9"/>
        <color theme="1"/>
        <rFont val="Arial Armenian"/>
        <family val="2"/>
      </rPr>
      <t xml:space="preserve"> </t>
    </r>
    <r>
      <rPr>
        <sz val="9"/>
        <color theme="1"/>
        <rFont val="Sylfaen"/>
        <family val="1"/>
        <charset val="204"/>
      </rPr>
      <t>հատկացում</t>
    </r>
    <r>
      <rPr>
        <sz val="9"/>
        <color theme="1"/>
        <rFont val="Arial Armenian"/>
        <family val="2"/>
      </rPr>
      <t xml:space="preserve"> </t>
    </r>
    <r>
      <rPr>
        <sz val="9"/>
        <color theme="1"/>
        <rFont val="Sylfaen"/>
        <family val="1"/>
        <charset val="204"/>
      </rPr>
      <t>ֆոնդային</t>
    </r>
    <r>
      <rPr>
        <sz val="9"/>
        <color theme="1"/>
        <rFont val="Arial Armenian"/>
        <family val="2"/>
      </rPr>
      <t xml:space="preserve"> </t>
    </r>
    <r>
      <rPr>
        <sz val="9"/>
        <color theme="1"/>
        <rFont val="Sylfaen"/>
        <family val="1"/>
        <charset val="204"/>
      </rPr>
      <t>բյուջե</t>
    </r>
  </si>
  <si>
    <t>լ)հոգեհանգստի ծիսակատարության ծառայությունների մատուցման թույլտվության համար</t>
  </si>
  <si>
    <t xml:space="preserve">     Ñ³½. ¹ñ³Ù</t>
  </si>
  <si>
    <t>³) î»Õ³Ï³Ý í×³ñÝ»ñ/ շին ավարտը փաստ.վճ/</t>
  </si>
  <si>
    <t>բ) î»Õ³Ï³Ý í×³ñÝ»ñ/աճուրդ. մասնակցության վճ/</t>
  </si>
  <si>
    <t>գ/ինքնակամ շին. օրինականացման վճար</t>
  </si>
  <si>
    <t>դ/բազմաբնակարան շենքերի զբղեցրած տարածքների սպասարկման վճար</t>
  </si>
  <si>
    <t>ե/ՃՀԱ և սխեմա տրամադրելու վճար</t>
  </si>
  <si>
    <t>զ/ հասցե տրամադրելու վճար</t>
  </si>
  <si>
    <t>է/արխիվից փաստաթղթերի պատճեների տր. վճար</t>
  </si>
  <si>
    <r>
      <t>ը)</t>
    </r>
    <r>
      <rPr>
        <sz val="8"/>
        <color theme="1"/>
        <rFont val="Sylfaen"/>
        <family val="1"/>
        <charset val="204"/>
      </rPr>
      <t>ջրի վարձավճար</t>
    </r>
  </si>
  <si>
    <r>
      <t xml:space="preserve">թ) </t>
    </r>
    <r>
      <rPr>
        <sz val="8"/>
        <color theme="1"/>
        <rFont val="Sylfaen"/>
        <family val="1"/>
        <charset val="204"/>
      </rPr>
      <t>այլ եկամուտներ</t>
    </r>
  </si>
  <si>
    <t>ՎԵԴԻ ՀԱՄԱՅՆՔԻ 2024 ԹՎԱԿԱՆԻ   ´ÚàôæºÆ  ԵՐՐՈՐԴ ԵՌԱՄՍՅԱԿԻ ºÎ²ØàôîÜºՐԻ ԿԱՏԱՐՈՂԱԿԱՆԸ</t>
  </si>
  <si>
    <t>Հավելված 1</t>
  </si>
  <si>
    <t>Վեդի համայնքի ավագանու</t>
  </si>
  <si>
    <t>2024թ-ի հոկտեմբերի 9-ի N 120-Ա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</si>
</sst>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4" x14ac:knownFonts="1">
    <font>
      <sz val="11"/>
      <color theme="1"/>
      <name val="Calibri"/>
      <family val="2"/>
      <charset val="204"/>
      <scheme val="minor"/>
    </font>
    <font>
      <sz val="10"/>
      <color theme="1"/>
      <name val="Arial LatArm"/>
      <family val="2"/>
    </font>
    <font>
      <sz val="10"/>
      <color theme="1"/>
      <name val="Sylfaen"/>
      <family val="1"/>
      <charset val="204"/>
    </font>
    <font>
      <sz val="9"/>
      <color theme="1"/>
      <name val="Arial LatArm"/>
      <family val="2"/>
    </font>
    <font>
      <sz val="11"/>
      <color theme="1"/>
      <name val="Arial LatArm"/>
      <family val="2"/>
    </font>
    <font>
      <sz val="8"/>
      <color theme="1"/>
      <name val="Arial LatArm"/>
      <family val="2"/>
    </font>
    <font>
      <i/>
      <sz val="9"/>
      <color theme="1"/>
      <name val="Arial LatArm"/>
      <family val="2"/>
    </font>
    <font>
      <sz val="9"/>
      <color theme="1"/>
      <name val="Sylfaen"/>
      <family val="1"/>
      <charset val="204"/>
    </font>
    <font>
      <sz val="8"/>
      <color theme="1"/>
      <name val="Sylfaen"/>
      <family val="1"/>
      <charset val="204"/>
    </font>
    <font>
      <sz val="9"/>
      <color theme="1"/>
      <name val="Arial Armenian"/>
      <family val="2"/>
    </font>
    <font>
      <i/>
      <sz val="9"/>
      <color theme="1"/>
      <name val="Calibri"/>
      <family val="2"/>
      <charset val="204"/>
      <scheme val="minor"/>
    </font>
    <font>
      <b/>
      <sz val="10"/>
      <color theme="1"/>
      <name val="Arial LatArm"/>
      <family val="2"/>
    </font>
    <font>
      <sz val="10"/>
      <name val="Arial"/>
      <family val="2"/>
      <charset val="204"/>
    </font>
    <font>
      <sz val="10"/>
      <name val="Arial Armenian"/>
      <family val="2"/>
    </font>
    <font>
      <b/>
      <sz val="12"/>
      <color theme="1"/>
      <name val="Arial LatArm"/>
      <family val="2"/>
    </font>
    <font>
      <sz val="14"/>
      <color theme="1"/>
      <name val="Calibri"/>
      <family val="2"/>
      <charset val="204"/>
      <scheme val="minor"/>
    </font>
    <font>
      <b/>
      <i/>
      <sz val="10"/>
      <color theme="1"/>
      <name val="Arial LatArm"/>
      <family val="2"/>
    </font>
    <font>
      <b/>
      <sz val="12"/>
      <color rgb="FF000000"/>
      <name val="Arial LatArm"/>
      <family val="2"/>
    </font>
    <font>
      <sz val="11"/>
      <color rgb="FF000000"/>
      <name val="Calibri"/>
      <family val="2"/>
      <charset val="204"/>
    </font>
    <font>
      <b/>
      <sz val="11"/>
      <color theme="1"/>
      <name val="Arial LatArm"/>
      <family val="2"/>
    </font>
    <font>
      <sz val="11"/>
      <color rgb="FF000000"/>
      <name val="Arial LatArm"/>
      <family val="2"/>
    </font>
    <font>
      <b/>
      <sz val="11"/>
      <color rgb="FF000000"/>
      <name val="Arial LatArm"/>
      <family val="2"/>
    </font>
    <font>
      <b/>
      <sz val="11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49">
    <xf numFmtId="0" fontId="0" fillId="0" borderId="0" xfId="0"/>
    <xf numFmtId="0" fontId="0" fillId="2" borderId="0" xfId="0" applyFill="1"/>
    <xf numFmtId="0" fontId="5" fillId="0" borderId="1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4" fillId="3" borderId="1" xfId="0" applyFont="1" applyFill="1" applyBorder="1" applyAlignment="1">
      <alignment vertical="center" wrapText="1"/>
    </xf>
    <xf numFmtId="2" fontId="17" fillId="3" borderId="1" xfId="0" applyNumberFormat="1" applyFont="1" applyFill="1" applyBorder="1" applyAlignment="1">
      <alignment horizontal="center" vertical="center" wrapText="1"/>
    </xf>
    <xf numFmtId="2" fontId="14" fillId="3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164" fontId="17" fillId="3" borderId="1" xfId="0" applyNumberFormat="1" applyFont="1" applyFill="1" applyBorder="1" applyAlignment="1">
      <alignment horizontal="center" vertical="center" wrapText="1"/>
    </xf>
    <xf numFmtId="2" fontId="18" fillId="2" borderId="1" xfId="0" applyNumberFormat="1" applyFont="1" applyFill="1" applyBorder="1" applyAlignment="1">
      <alignment horizontal="center" vertical="center" wrapText="1"/>
    </xf>
    <xf numFmtId="2" fontId="19" fillId="0" borderId="1" xfId="0" applyNumberFormat="1" applyFont="1" applyBorder="1" applyAlignment="1">
      <alignment horizontal="center" vertical="center"/>
    </xf>
    <xf numFmtId="2" fontId="18" fillId="0" borderId="1" xfId="0" applyNumberFormat="1" applyFont="1" applyBorder="1" applyAlignment="1">
      <alignment horizontal="center" vertical="center" wrapText="1"/>
    </xf>
    <xf numFmtId="2" fontId="0" fillId="2" borderId="1" xfId="0" applyNumberFormat="1" applyFont="1" applyFill="1" applyBorder="1" applyAlignment="1">
      <alignment horizontal="center"/>
    </xf>
    <xf numFmtId="2" fontId="0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ont="1" applyBorder="1"/>
    <xf numFmtId="2" fontId="18" fillId="0" borderId="1" xfId="0" applyNumberFormat="1" applyFont="1" applyFill="1" applyBorder="1" applyAlignment="1">
      <alignment horizontal="center" vertical="center" wrapText="1"/>
    </xf>
    <xf numFmtId="2" fontId="20" fillId="2" borderId="1" xfId="0" applyNumberFormat="1" applyFont="1" applyFill="1" applyBorder="1" applyAlignment="1">
      <alignment horizontal="center" vertical="center" wrapText="1"/>
    </xf>
    <xf numFmtId="164" fontId="21" fillId="3" borderId="1" xfId="0" applyNumberFormat="1" applyFont="1" applyFill="1" applyBorder="1" applyAlignment="1">
      <alignment horizontal="center" vertical="center" wrapText="1"/>
    </xf>
    <xf numFmtId="2" fontId="19" fillId="3" borderId="1" xfId="0" applyNumberFormat="1" applyFont="1" applyFill="1" applyBorder="1" applyAlignment="1">
      <alignment horizontal="center" vertical="center"/>
    </xf>
    <xf numFmtId="164" fontId="20" fillId="0" borderId="1" xfId="0" applyNumberFormat="1" applyFont="1" applyBorder="1" applyAlignment="1">
      <alignment horizontal="center" vertical="center" wrapText="1"/>
    </xf>
    <xf numFmtId="2" fontId="20" fillId="0" borderId="1" xfId="0" applyNumberFormat="1" applyFont="1" applyBorder="1" applyAlignment="1">
      <alignment horizontal="center" vertical="center" wrapText="1"/>
    </xf>
    <xf numFmtId="164" fontId="20" fillId="2" borderId="1" xfId="0" applyNumberFormat="1" applyFont="1" applyFill="1" applyBorder="1" applyAlignment="1">
      <alignment horizontal="center" vertical="center" wrapText="1"/>
    </xf>
    <xf numFmtId="2" fontId="21" fillId="3" borderId="1" xfId="0" applyNumberFormat="1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22" fillId="2" borderId="1" xfId="0" applyNumberFormat="1" applyFont="1" applyFill="1" applyBorder="1" applyAlignment="1">
      <alignment horizontal="center" vertical="center" wrapText="1"/>
    </xf>
    <xf numFmtId="2" fontId="2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5" fillId="0" borderId="0" xfId="0" applyFont="1" applyAlignment="1">
      <alignment horizontal="center"/>
    </xf>
    <xf numFmtId="0" fontId="13" fillId="0" borderId="0" xfId="1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right"/>
    </xf>
  </cellXfs>
  <cellStyles count="2">
    <cellStyle name="Normal 2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7"/>
  <sheetViews>
    <sheetView tabSelected="1" topLeftCell="A68" workbookViewId="0">
      <selection activeCell="A5" sqref="A5:D5"/>
    </sheetView>
  </sheetViews>
  <sheetFormatPr defaultRowHeight="15" x14ac:dyDescent="0.25"/>
  <cols>
    <col min="1" max="1" width="44.140625" customWidth="1"/>
    <col min="2" max="2" width="18.140625" customWidth="1"/>
    <col min="3" max="3" width="16.7109375" customWidth="1"/>
    <col min="4" max="4" width="14.42578125" customWidth="1"/>
    <col min="10" max="10" width="36" customWidth="1"/>
  </cols>
  <sheetData>
    <row r="1" spans="1:11" x14ac:dyDescent="0.25">
      <c r="D1" s="48" t="s">
        <v>72</v>
      </c>
    </row>
    <row r="2" spans="1:11" x14ac:dyDescent="0.25">
      <c r="C2" s="47" t="s">
        <v>73</v>
      </c>
      <c r="D2" s="47"/>
    </row>
    <row r="3" spans="1:11" x14ac:dyDescent="0.25">
      <c r="B3" s="47" t="s">
        <v>74</v>
      </c>
      <c r="C3" s="47"/>
      <c r="D3" s="47"/>
    </row>
    <row r="5" spans="1:11" ht="30.75" customHeight="1" x14ac:dyDescent="0.25">
      <c r="A5" s="39" t="s">
        <v>71</v>
      </c>
      <c r="B5" s="39"/>
      <c r="C5" s="39"/>
      <c r="D5" s="39"/>
      <c r="J5" s="38"/>
      <c r="K5" s="38"/>
    </row>
    <row r="6" spans="1:11" x14ac:dyDescent="0.25">
      <c r="A6" s="40" t="s">
        <v>0</v>
      </c>
      <c r="B6" s="41" t="s">
        <v>1</v>
      </c>
      <c r="C6" s="43"/>
      <c r="D6" s="43"/>
    </row>
    <row r="7" spans="1:11" ht="12" customHeight="1" x14ac:dyDescent="0.25">
      <c r="A7" s="40"/>
      <c r="B7" s="42"/>
      <c r="C7" s="43"/>
      <c r="D7" s="43"/>
    </row>
    <row r="8" spans="1:11" ht="6" customHeight="1" x14ac:dyDescent="0.25">
      <c r="A8" s="40"/>
      <c r="B8" s="42"/>
      <c r="C8" s="43"/>
      <c r="D8" s="43"/>
    </row>
    <row r="9" spans="1:11" ht="15" customHeight="1" x14ac:dyDescent="0.25">
      <c r="A9" s="40"/>
      <c r="B9" s="42"/>
      <c r="C9" s="44" t="s">
        <v>2</v>
      </c>
      <c r="D9" s="42" t="s">
        <v>48</v>
      </c>
    </row>
    <row r="10" spans="1:11" ht="6.75" customHeight="1" x14ac:dyDescent="0.25">
      <c r="A10" s="40"/>
      <c r="B10" s="42"/>
      <c r="C10" s="44"/>
      <c r="D10" s="42"/>
    </row>
    <row r="11" spans="1:11" ht="2.25" customHeight="1" x14ac:dyDescent="0.25">
      <c r="A11" s="40"/>
      <c r="B11" s="42"/>
      <c r="C11" s="44"/>
      <c r="D11" s="42"/>
    </row>
    <row r="12" spans="1:11" ht="3.75" hidden="1" customHeight="1" x14ac:dyDescent="0.25">
      <c r="A12" s="40"/>
      <c r="B12" s="42"/>
      <c r="C12" s="44"/>
      <c r="D12" s="42"/>
    </row>
    <row r="13" spans="1:11" ht="15" customHeight="1" x14ac:dyDescent="0.25">
      <c r="A13" s="40"/>
      <c r="B13" s="45" t="s">
        <v>61</v>
      </c>
      <c r="C13" s="46"/>
      <c r="D13" s="42"/>
    </row>
    <row r="14" spans="1:11" ht="25.5" customHeight="1" x14ac:dyDescent="0.25">
      <c r="A14" s="11" t="s">
        <v>3</v>
      </c>
      <c r="B14" s="16">
        <f>B16+B19+B32+B35+B42</f>
        <v>2530000</v>
      </c>
      <c r="C14" s="12">
        <f>C16+C19+C32+C35+C42</f>
        <v>1756222.9000000001</v>
      </c>
      <c r="D14" s="13">
        <f t="shared" ref="D14:D21" si="0">C14/B14*100</f>
        <v>69.415924901185775</v>
      </c>
    </row>
    <row r="15" spans="1:11" ht="22.5" customHeight="1" x14ac:dyDescent="0.25">
      <c r="A15" s="10" t="s">
        <v>4</v>
      </c>
      <c r="B15" s="17">
        <f>B16+B19+B32+B42</f>
        <v>832745.20000000007</v>
      </c>
      <c r="C15" s="17">
        <f>C16+C19+C32+C42</f>
        <v>481713.1</v>
      </c>
      <c r="D15" s="18">
        <f t="shared" si="0"/>
        <v>57.846397673622128</v>
      </c>
    </row>
    <row r="16" spans="1:11" ht="19.5" customHeight="1" x14ac:dyDescent="0.25">
      <c r="A16" s="15" t="s">
        <v>52</v>
      </c>
      <c r="B16" s="34">
        <f>B17+B18</f>
        <v>537877.30000000005</v>
      </c>
      <c r="C16" s="34">
        <f>C17+C18</f>
        <v>275730.40000000002</v>
      </c>
      <c r="D16" s="18">
        <f t="shared" si="0"/>
        <v>51.262695042159244</v>
      </c>
    </row>
    <row r="17" spans="1:6" ht="21.75" customHeight="1" x14ac:dyDescent="0.25">
      <c r="A17" s="2" t="s">
        <v>34</v>
      </c>
      <c r="B17" s="19">
        <v>215922</v>
      </c>
      <c r="C17" s="20">
        <v>101122.3</v>
      </c>
      <c r="D17" s="33">
        <f t="shared" si="0"/>
        <v>46.83279147099416</v>
      </c>
    </row>
    <row r="18" spans="1:6" ht="20.25" customHeight="1" x14ac:dyDescent="0.25">
      <c r="A18" s="2" t="s">
        <v>35</v>
      </c>
      <c r="B18" s="19">
        <v>321955.3</v>
      </c>
      <c r="C18" s="17">
        <v>174608.1</v>
      </c>
      <c r="D18" s="33">
        <f t="shared" si="0"/>
        <v>54.233646720523012</v>
      </c>
      <c r="F18" s="1"/>
    </row>
    <row r="19" spans="1:6" ht="18" customHeight="1" x14ac:dyDescent="0.25">
      <c r="A19" s="9" t="s">
        <v>5</v>
      </c>
      <c r="B19" s="35">
        <f>B20+B21+B22+B23+B24+B25+B26+B27+B28+B29+B30+B31</f>
        <v>19675.900000000001</v>
      </c>
      <c r="C19" s="35">
        <f>C20+C21+C22+C23+C24+C25+C26+C27+C28+C29+C30+C31</f>
        <v>19140.8</v>
      </c>
      <c r="D19" s="18">
        <f t="shared" si="0"/>
        <v>97.280429357742207</v>
      </c>
    </row>
    <row r="20" spans="1:6" ht="33" customHeight="1" x14ac:dyDescent="0.25">
      <c r="A20" s="2" t="s">
        <v>6</v>
      </c>
      <c r="B20" s="19">
        <v>4300</v>
      </c>
      <c r="C20" s="17">
        <v>3575.6</v>
      </c>
      <c r="D20" s="33">
        <f t="shared" si="0"/>
        <v>83.153488372093022</v>
      </c>
    </row>
    <row r="21" spans="1:6" ht="24" hidden="1" customHeight="1" thickBot="1" x14ac:dyDescent="0.3">
      <c r="A21" s="2" t="s">
        <v>7</v>
      </c>
      <c r="B21" s="19">
        <v>0</v>
      </c>
      <c r="C21" s="17">
        <v>0</v>
      </c>
      <c r="D21" s="33" t="e">
        <f t="shared" si="0"/>
        <v>#DIV/0!</v>
      </c>
    </row>
    <row r="22" spans="1:6" ht="26.25" customHeight="1" x14ac:dyDescent="0.25">
      <c r="A22" s="2" t="s">
        <v>45</v>
      </c>
      <c r="B22" s="19">
        <v>3200</v>
      </c>
      <c r="C22" s="17">
        <v>2987.4</v>
      </c>
      <c r="D22" s="33">
        <f>C22/B22*100</f>
        <v>93.356250000000003</v>
      </c>
    </row>
    <row r="23" spans="1:6" ht="27" customHeight="1" x14ac:dyDescent="0.25">
      <c r="A23" s="2" t="s">
        <v>46</v>
      </c>
      <c r="B23" s="19">
        <v>3000</v>
      </c>
      <c r="C23" s="17">
        <v>2537.5</v>
      </c>
      <c r="D23" s="33">
        <f>C23/B23*100</f>
        <v>84.583333333333329</v>
      </c>
    </row>
    <row r="24" spans="1:6" ht="21.75" customHeight="1" x14ac:dyDescent="0.25">
      <c r="A24" s="2" t="s">
        <v>40</v>
      </c>
      <c r="B24" s="19">
        <v>375.9</v>
      </c>
      <c r="C24" s="17">
        <v>506.4</v>
      </c>
      <c r="D24" s="33">
        <f>C24/B24*100</f>
        <v>134.71667996807662</v>
      </c>
    </row>
    <row r="25" spans="1:6" ht="44.25" customHeight="1" x14ac:dyDescent="0.25">
      <c r="A25" s="3" t="s">
        <v>41</v>
      </c>
      <c r="B25" s="19">
        <v>4200</v>
      </c>
      <c r="C25" s="17">
        <v>4233.8</v>
      </c>
      <c r="D25" s="33">
        <f>C25/B25*100</f>
        <v>100.8047619047619</v>
      </c>
    </row>
    <row r="26" spans="1:6" ht="42" customHeight="1" x14ac:dyDescent="0.25">
      <c r="A26" s="2" t="s">
        <v>42</v>
      </c>
      <c r="B26" s="19">
        <v>400</v>
      </c>
      <c r="C26" s="17">
        <v>350</v>
      </c>
      <c r="D26" s="33">
        <f>C26/B26*100</f>
        <v>87.5</v>
      </c>
    </row>
    <row r="27" spans="1:6" ht="21.75" customHeight="1" x14ac:dyDescent="0.25">
      <c r="A27" s="2" t="s">
        <v>43</v>
      </c>
      <c r="B27" s="19">
        <v>1550</v>
      </c>
      <c r="C27" s="17">
        <v>1717.8</v>
      </c>
      <c r="D27" s="33">
        <f t="shared" ref="D27:D28" si="1">C27/B27*100</f>
        <v>110.82580645161291</v>
      </c>
    </row>
    <row r="28" spans="1:6" ht="13.5" customHeight="1" x14ac:dyDescent="0.25">
      <c r="A28" s="36" t="s">
        <v>44</v>
      </c>
      <c r="B28" s="19">
        <v>1500</v>
      </c>
      <c r="C28" s="17">
        <v>1532.3</v>
      </c>
      <c r="D28" s="33">
        <f t="shared" si="1"/>
        <v>102.15333333333334</v>
      </c>
    </row>
    <row r="29" spans="1:6" ht="24.75" customHeight="1" x14ac:dyDescent="0.25">
      <c r="A29" s="2" t="s">
        <v>47</v>
      </c>
      <c r="B29" s="19">
        <v>350</v>
      </c>
      <c r="C29" s="17">
        <v>200</v>
      </c>
      <c r="D29" s="33">
        <f>C29/B29*100</f>
        <v>57.142857142857139</v>
      </c>
    </row>
    <row r="30" spans="1:6" ht="15" customHeight="1" x14ac:dyDescent="0.25">
      <c r="A30" s="36" t="s">
        <v>51</v>
      </c>
      <c r="B30" s="19">
        <v>300</v>
      </c>
      <c r="C30" s="17">
        <v>500</v>
      </c>
      <c r="D30" s="33">
        <f>C30/B30*100</f>
        <v>166.66666666666669</v>
      </c>
    </row>
    <row r="31" spans="1:6" ht="27.75" customHeight="1" x14ac:dyDescent="0.25">
      <c r="A31" s="36" t="s">
        <v>60</v>
      </c>
      <c r="B31" s="19">
        <v>500</v>
      </c>
      <c r="C31" s="17">
        <v>1000</v>
      </c>
      <c r="D31" s="33">
        <f>C31/B31*100</f>
        <v>200</v>
      </c>
    </row>
    <row r="32" spans="1:6" ht="20.25" customHeight="1" x14ac:dyDescent="0.25">
      <c r="A32" s="9" t="s">
        <v>8</v>
      </c>
      <c r="B32" s="35">
        <v>12500</v>
      </c>
      <c r="C32" s="35">
        <f t="shared" ref="C32" si="2">C33+C34</f>
        <v>11615.1</v>
      </c>
      <c r="D32" s="18">
        <f t="shared" ref="D32:D40" si="3">C32/B32*100</f>
        <v>92.9208</v>
      </c>
    </row>
    <row r="33" spans="1:4" ht="68.25" customHeight="1" x14ac:dyDescent="0.25">
      <c r="A33" s="2" t="s">
        <v>9</v>
      </c>
      <c r="B33" s="19">
        <v>6000</v>
      </c>
      <c r="C33" s="17">
        <v>5935</v>
      </c>
      <c r="D33" s="33">
        <f t="shared" si="3"/>
        <v>98.916666666666657</v>
      </c>
    </row>
    <row r="34" spans="1:4" ht="70.5" customHeight="1" x14ac:dyDescent="0.25">
      <c r="A34" s="2" t="s">
        <v>10</v>
      </c>
      <c r="B34" s="19">
        <v>6500</v>
      </c>
      <c r="C34" s="17">
        <v>5680.1</v>
      </c>
      <c r="D34" s="33">
        <f t="shared" si="3"/>
        <v>87.386153846153846</v>
      </c>
    </row>
    <row r="35" spans="1:4" ht="27.75" customHeight="1" x14ac:dyDescent="0.25">
      <c r="A35" s="9" t="s">
        <v>11</v>
      </c>
      <c r="B35" s="35">
        <f>B36+B37+B38+B39+B40+B41</f>
        <v>1697254.8</v>
      </c>
      <c r="C35" s="35">
        <f>C36+C37+C38+C39+C40+C41</f>
        <v>1274509.8</v>
      </c>
      <c r="D35" s="33">
        <f t="shared" si="3"/>
        <v>75.092425721818557</v>
      </c>
    </row>
    <row r="36" spans="1:4" ht="39.75" customHeight="1" x14ac:dyDescent="0.25">
      <c r="A36" s="5" t="s">
        <v>12</v>
      </c>
      <c r="B36" s="17">
        <v>1695511.7</v>
      </c>
      <c r="C36" s="17">
        <v>1273071.8</v>
      </c>
      <c r="D36" s="33">
        <f t="shared" si="3"/>
        <v>75.084813628829579</v>
      </c>
    </row>
    <row r="37" spans="1:4" ht="0.75" hidden="1" customHeight="1" thickBot="1" x14ac:dyDescent="0.3">
      <c r="A37" s="5" t="s">
        <v>13</v>
      </c>
      <c r="B37" s="21"/>
      <c r="C37" s="22"/>
      <c r="D37" s="33" t="e">
        <f t="shared" si="3"/>
        <v>#DIV/0!</v>
      </c>
    </row>
    <row r="38" spans="1:4" ht="21" hidden="1" customHeight="1" thickBot="1" x14ac:dyDescent="0.3">
      <c r="A38" s="5" t="s">
        <v>49</v>
      </c>
      <c r="B38" s="22"/>
      <c r="C38" s="17"/>
      <c r="D38" s="33" t="e">
        <f t="shared" si="3"/>
        <v>#DIV/0!</v>
      </c>
    </row>
    <row r="39" spans="1:4" ht="18" customHeight="1" x14ac:dyDescent="0.25">
      <c r="A39" s="6" t="s">
        <v>14</v>
      </c>
      <c r="B39" s="21">
        <v>1743.1</v>
      </c>
      <c r="C39" s="21">
        <v>1438</v>
      </c>
      <c r="D39" s="33">
        <f t="shared" si="3"/>
        <v>82.496701279329926</v>
      </c>
    </row>
    <row r="40" spans="1:4" ht="1.5" hidden="1" customHeight="1" x14ac:dyDescent="0.25">
      <c r="A40" s="6" t="s">
        <v>53</v>
      </c>
      <c r="B40" s="21"/>
      <c r="C40" s="17"/>
      <c r="D40" s="33" t="e">
        <f t="shared" si="3"/>
        <v>#DIV/0!</v>
      </c>
    </row>
    <row r="41" spans="1:4" ht="22.5" customHeight="1" x14ac:dyDescent="0.25">
      <c r="A41" s="6" t="s">
        <v>15</v>
      </c>
      <c r="B41" s="23"/>
      <c r="C41" s="17"/>
      <c r="D41" s="33" t="s">
        <v>55</v>
      </c>
    </row>
    <row r="42" spans="1:4" ht="15.75" customHeight="1" x14ac:dyDescent="0.25">
      <c r="A42" s="9" t="s">
        <v>16</v>
      </c>
      <c r="B42" s="35">
        <f>B43+B48+B49+B50+B51+B52+B53+B54+B55+B56+B57+B58+B59+B60+B61+B62</f>
        <v>262692</v>
      </c>
      <c r="C42" s="35">
        <f>C43+C48+C49+C50+C51+C52+C53+C54+C55+C56+C57+C58+C59+C60+C61+C62</f>
        <v>175226.8</v>
      </c>
      <c r="D42" s="18">
        <f>C42/B42*100</f>
        <v>66.704277252447724</v>
      </c>
    </row>
    <row r="43" spans="1:4" ht="18.75" customHeight="1" x14ac:dyDescent="0.25">
      <c r="A43" s="2" t="s">
        <v>17</v>
      </c>
      <c r="B43" s="17">
        <f>B44+B45+B46</f>
        <v>44463</v>
      </c>
      <c r="C43" s="17">
        <f t="shared" ref="C43" si="4">C44+C45+C46</f>
        <v>35697.4</v>
      </c>
      <c r="D43" s="33">
        <f>C43/B43*100</f>
        <v>80.285630749162223</v>
      </c>
    </row>
    <row r="44" spans="1:4" ht="22.5" customHeight="1" x14ac:dyDescent="0.25">
      <c r="A44" s="2" t="s">
        <v>18</v>
      </c>
      <c r="B44" s="17">
        <v>34463</v>
      </c>
      <c r="C44" s="17">
        <v>24385.4</v>
      </c>
      <c r="D44" s="33">
        <f>C44/B44*100</f>
        <v>70.758204451150505</v>
      </c>
    </row>
    <row r="45" spans="1:4" ht="3.75" hidden="1" customHeight="1" x14ac:dyDescent="0.25">
      <c r="A45" s="2" t="s">
        <v>19</v>
      </c>
      <c r="B45" s="19"/>
      <c r="C45" s="17"/>
      <c r="D45" s="33" t="e">
        <f t="shared" ref="D45:D46" si="5">C45/B45*100</f>
        <v>#DIV/0!</v>
      </c>
    </row>
    <row r="46" spans="1:4" ht="20.25" customHeight="1" x14ac:dyDescent="0.25">
      <c r="A46" s="2" t="s">
        <v>20</v>
      </c>
      <c r="B46" s="19">
        <v>10000</v>
      </c>
      <c r="C46" s="17">
        <v>11312</v>
      </c>
      <c r="D46" s="33">
        <f t="shared" si="5"/>
        <v>113.12</v>
      </c>
    </row>
    <row r="47" spans="1:4" ht="16.5" customHeight="1" x14ac:dyDescent="0.25">
      <c r="A47" s="5" t="s">
        <v>21</v>
      </c>
      <c r="B47" s="17">
        <v>0</v>
      </c>
      <c r="C47" s="17">
        <v>0</v>
      </c>
      <c r="D47" s="33" t="s">
        <v>55</v>
      </c>
    </row>
    <row r="48" spans="1:4" ht="17.25" customHeight="1" x14ac:dyDescent="0.25">
      <c r="A48" s="2" t="s">
        <v>62</v>
      </c>
      <c r="B48" s="17">
        <v>400</v>
      </c>
      <c r="C48" s="17">
        <v>323</v>
      </c>
      <c r="D48" s="33">
        <f>C48/B48*100</f>
        <v>80.75</v>
      </c>
    </row>
    <row r="49" spans="1:6" ht="17.25" customHeight="1" x14ac:dyDescent="0.25">
      <c r="A49" s="2" t="s">
        <v>63</v>
      </c>
      <c r="B49" s="17">
        <v>600</v>
      </c>
      <c r="C49" s="17">
        <v>414.2</v>
      </c>
      <c r="D49" s="33">
        <f t="shared" ref="D49:D50" si="6">C49/B49*100</f>
        <v>69.033333333333331</v>
      </c>
    </row>
    <row r="50" spans="1:6" ht="17.25" customHeight="1" x14ac:dyDescent="0.25">
      <c r="A50" s="2" t="s">
        <v>64</v>
      </c>
      <c r="B50" s="17">
        <v>15000</v>
      </c>
      <c r="C50" s="17">
        <v>20324</v>
      </c>
      <c r="D50" s="33">
        <f t="shared" si="6"/>
        <v>135.49333333333334</v>
      </c>
    </row>
    <row r="51" spans="1:6" ht="29.25" customHeight="1" x14ac:dyDescent="0.25">
      <c r="A51" s="2" t="s">
        <v>65</v>
      </c>
      <c r="B51" s="17">
        <v>3500</v>
      </c>
      <c r="C51" s="24">
        <v>2782.4</v>
      </c>
      <c r="D51" s="33">
        <f t="shared" ref="D51:D60" si="7">C51/B51*100</f>
        <v>79.497142857142862</v>
      </c>
    </row>
    <row r="52" spans="1:6" ht="16.5" customHeight="1" x14ac:dyDescent="0.25">
      <c r="A52" s="2" t="s">
        <v>66</v>
      </c>
      <c r="B52" s="17">
        <v>1200</v>
      </c>
      <c r="C52" s="24">
        <v>1226.7</v>
      </c>
      <c r="D52" s="33">
        <f t="shared" si="7"/>
        <v>102.22500000000001</v>
      </c>
    </row>
    <row r="53" spans="1:6" ht="18" customHeight="1" x14ac:dyDescent="0.25">
      <c r="A53" s="2" t="s">
        <v>67</v>
      </c>
      <c r="B53" s="17">
        <v>1300</v>
      </c>
      <c r="C53" s="24">
        <v>1069.3</v>
      </c>
      <c r="D53" s="33">
        <f t="shared" si="7"/>
        <v>82.253846153846155</v>
      </c>
    </row>
    <row r="54" spans="1:6" ht="18" customHeight="1" x14ac:dyDescent="0.25">
      <c r="A54" s="2" t="s">
        <v>68</v>
      </c>
      <c r="B54" s="17">
        <v>300</v>
      </c>
      <c r="C54" s="24">
        <v>499.5</v>
      </c>
      <c r="D54" s="33">
        <f t="shared" si="7"/>
        <v>166.5</v>
      </c>
    </row>
    <row r="55" spans="1:6" ht="15" customHeight="1" x14ac:dyDescent="0.25">
      <c r="A55" s="2" t="s">
        <v>69</v>
      </c>
      <c r="B55" s="25">
        <v>21180</v>
      </c>
      <c r="C55" s="17">
        <v>9127.2999999999993</v>
      </c>
      <c r="D55" s="33">
        <f t="shared" si="7"/>
        <v>43.093956562795086</v>
      </c>
    </row>
    <row r="56" spans="1:6" ht="16.5" customHeight="1" x14ac:dyDescent="0.25">
      <c r="A56" s="2" t="s">
        <v>70</v>
      </c>
      <c r="B56" s="25">
        <v>5600</v>
      </c>
      <c r="C56" s="17">
        <v>7280.4</v>
      </c>
      <c r="D56" s="33">
        <f t="shared" si="7"/>
        <v>130.00714285714287</v>
      </c>
    </row>
    <row r="57" spans="1:6" ht="42.75" customHeight="1" x14ac:dyDescent="0.25">
      <c r="A57" s="2" t="s">
        <v>22</v>
      </c>
      <c r="B57" s="17">
        <v>1200</v>
      </c>
      <c r="C57" s="17">
        <v>204.2</v>
      </c>
      <c r="D57" s="33">
        <f t="shared" si="7"/>
        <v>17.016666666666666</v>
      </c>
      <c r="F57" s="1"/>
    </row>
    <row r="58" spans="1:6" ht="36" customHeight="1" x14ac:dyDescent="0.25">
      <c r="A58" s="2" t="s">
        <v>23</v>
      </c>
      <c r="B58" s="17">
        <v>55226</v>
      </c>
      <c r="C58" s="17">
        <v>32467.9</v>
      </c>
      <c r="D58" s="33">
        <f t="shared" si="7"/>
        <v>58.790968022308334</v>
      </c>
    </row>
    <row r="59" spans="1:6" ht="35.25" customHeight="1" x14ac:dyDescent="0.25">
      <c r="A59" s="2" t="s">
        <v>38</v>
      </c>
      <c r="B59" s="25">
        <v>83273.5</v>
      </c>
      <c r="C59" s="17">
        <v>47529</v>
      </c>
      <c r="D59" s="33">
        <f t="shared" si="7"/>
        <v>57.075780410334623</v>
      </c>
    </row>
    <row r="60" spans="1:6" ht="34.5" customHeight="1" x14ac:dyDescent="0.25">
      <c r="A60" s="2" t="s">
        <v>39</v>
      </c>
      <c r="B60" s="25">
        <v>25151.5</v>
      </c>
      <c r="C60" s="17">
        <v>14765.4</v>
      </c>
      <c r="D60" s="33">
        <f t="shared" si="7"/>
        <v>58.705842593881073</v>
      </c>
    </row>
    <row r="61" spans="1:6" ht="22.5" customHeight="1" x14ac:dyDescent="0.25">
      <c r="A61" s="2" t="s">
        <v>57</v>
      </c>
      <c r="B61" s="25">
        <v>300</v>
      </c>
      <c r="C61" s="17">
        <v>183.4</v>
      </c>
      <c r="D61" s="33">
        <f t="shared" ref="D61" si="8">C61/B61*100</f>
        <v>61.13333333333334</v>
      </c>
    </row>
    <row r="62" spans="1:6" ht="41.25" customHeight="1" x14ac:dyDescent="0.25">
      <c r="A62" s="2" t="s">
        <v>56</v>
      </c>
      <c r="B62" s="17">
        <v>3998</v>
      </c>
      <c r="C62" s="17">
        <v>1332.7</v>
      </c>
      <c r="D62" s="33">
        <f t="shared" ref="D62:D68" si="9">C62/B62*100</f>
        <v>33.334167083541772</v>
      </c>
    </row>
    <row r="63" spans="1:6" ht="15.75" customHeight="1" x14ac:dyDescent="0.25">
      <c r="A63" s="2" t="s">
        <v>24</v>
      </c>
      <c r="B63" s="17">
        <v>3998</v>
      </c>
      <c r="C63" s="17">
        <v>2798.6</v>
      </c>
      <c r="D63" s="33">
        <f t="shared" si="9"/>
        <v>70</v>
      </c>
    </row>
    <row r="64" spans="1:6" ht="19.5" customHeight="1" x14ac:dyDescent="0.25">
      <c r="A64" s="14" t="s">
        <v>25</v>
      </c>
      <c r="B64" s="26">
        <f>B65+B67+B70+B71+B72</f>
        <v>2516372.62</v>
      </c>
      <c r="C64" s="26">
        <f>C65+C67+C70+C71+C72</f>
        <v>1015379.51</v>
      </c>
      <c r="D64" s="27">
        <f t="shared" si="9"/>
        <v>40.350920286201493</v>
      </c>
    </row>
    <row r="65" spans="1:4" ht="19.5" customHeight="1" x14ac:dyDescent="0.25">
      <c r="A65" s="4" t="s">
        <v>26</v>
      </c>
      <c r="B65" s="28">
        <f>B66</f>
        <v>494365.6</v>
      </c>
      <c r="C65" s="28">
        <f>C66</f>
        <v>436049.5</v>
      </c>
      <c r="D65" s="32">
        <f t="shared" si="9"/>
        <v>88.203851562487358</v>
      </c>
    </row>
    <row r="66" spans="1:4" ht="36" customHeight="1" x14ac:dyDescent="0.25">
      <c r="A66" s="6" t="s">
        <v>54</v>
      </c>
      <c r="B66" s="28">
        <v>494365.6</v>
      </c>
      <c r="C66" s="28">
        <v>436049.5</v>
      </c>
      <c r="D66" s="32">
        <f t="shared" si="9"/>
        <v>88.203851562487358</v>
      </c>
    </row>
    <row r="67" spans="1:4" ht="16.5" customHeight="1" x14ac:dyDescent="0.25">
      <c r="A67" s="4" t="s">
        <v>27</v>
      </c>
      <c r="B67" s="29">
        <f>B68</f>
        <v>1500000</v>
      </c>
      <c r="C67" s="29">
        <f>C68</f>
        <v>69968</v>
      </c>
      <c r="D67" s="32">
        <f t="shared" si="9"/>
        <v>4.664533333333333</v>
      </c>
    </row>
    <row r="68" spans="1:4" ht="17.25" customHeight="1" x14ac:dyDescent="0.25">
      <c r="A68" s="2" t="s">
        <v>28</v>
      </c>
      <c r="B68" s="29">
        <v>1500000</v>
      </c>
      <c r="C68" s="25">
        <v>69968</v>
      </c>
      <c r="D68" s="32">
        <f t="shared" si="9"/>
        <v>4.664533333333333</v>
      </c>
    </row>
    <row r="69" spans="1:4" ht="14.25" customHeight="1" x14ac:dyDescent="0.25">
      <c r="A69" s="2" t="s">
        <v>29</v>
      </c>
      <c r="B69" s="29" t="s">
        <v>37</v>
      </c>
      <c r="C69" s="28">
        <v>0</v>
      </c>
      <c r="D69" s="32" t="s">
        <v>50</v>
      </c>
    </row>
    <row r="70" spans="1:4" ht="14.25" customHeight="1" x14ac:dyDescent="0.25">
      <c r="A70" s="2" t="s">
        <v>58</v>
      </c>
      <c r="B70" s="29">
        <v>0</v>
      </c>
      <c r="C70" s="28">
        <v>0</v>
      </c>
      <c r="D70" s="32"/>
    </row>
    <row r="71" spans="1:4" ht="24" customHeight="1" x14ac:dyDescent="0.25">
      <c r="A71" s="7" t="s">
        <v>59</v>
      </c>
      <c r="B71" s="29">
        <v>350000</v>
      </c>
      <c r="C71" s="30">
        <v>337355</v>
      </c>
      <c r="D71" s="32">
        <f t="shared" ref="D71:D75" si="10">C71/B71*100</f>
        <v>96.387142857142862</v>
      </c>
    </row>
    <row r="72" spans="1:4" ht="18" customHeight="1" x14ac:dyDescent="0.25">
      <c r="A72" s="8" t="s">
        <v>30</v>
      </c>
      <c r="B72" s="29">
        <f>B73+B74</f>
        <v>172007.02</v>
      </c>
      <c r="C72" s="29">
        <f>C73+C74</f>
        <v>172007.01</v>
      </c>
      <c r="D72" s="32">
        <f t="shared" si="10"/>
        <v>99.9999941862838</v>
      </c>
    </row>
    <row r="73" spans="1:4" ht="17.25" customHeight="1" x14ac:dyDescent="0.25">
      <c r="A73" s="2" t="s">
        <v>31</v>
      </c>
      <c r="B73" s="29">
        <v>158854.26999999999</v>
      </c>
      <c r="C73" s="29">
        <v>158854.26</v>
      </c>
      <c r="D73" s="32">
        <f t="shared" si="10"/>
        <v>99.999993704922147</v>
      </c>
    </row>
    <row r="74" spans="1:4" ht="17.25" customHeight="1" x14ac:dyDescent="0.25">
      <c r="A74" s="2" t="s">
        <v>32</v>
      </c>
      <c r="B74" s="29">
        <v>13152.75</v>
      </c>
      <c r="C74" s="29">
        <v>13152.75</v>
      </c>
      <c r="D74" s="32">
        <f t="shared" si="10"/>
        <v>100</v>
      </c>
    </row>
    <row r="75" spans="1:4" ht="15" customHeight="1" x14ac:dyDescent="0.25">
      <c r="A75" s="14" t="s">
        <v>33</v>
      </c>
      <c r="B75" s="26">
        <f>B64+B14-B71</f>
        <v>4696372.62</v>
      </c>
      <c r="C75" s="31">
        <f>C64+C14</f>
        <v>2771602.41</v>
      </c>
      <c r="D75" s="27">
        <f t="shared" si="10"/>
        <v>59.015811441299135</v>
      </c>
    </row>
    <row r="76" spans="1:4" ht="11.25" customHeight="1" x14ac:dyDescent="0.25">
      <c r="C76" s="1"/>
    </row>
    <row r="77" spans="1:4" ht="31.5" customHeight="1" x14ac:dyDescent="0.3">
      <c r="A77" s="37" t="s">
        <v>36</v>
      </c>
      <c r="B77" s="37"/>
      <c r="C77" s="37"/>
      <c r="D77" s="37"/>
    </row>
  </sheetData>
  <mergeCells count="11">
    <mergeCell ref="C2:D2"/>
    <mergeCell ref="B3:D3"/>
    <mergeCell ref="A77:D77"/>
    <mergeCell ref="J5:K5"/>
    <mergeCell ref="A5:D5"/>
    <mergeCell ref="A6:A13"/>
    <mergeCell ref="B6:B12"/>
    <mergeCell ref="C6:D8"/>
    <mergeCell ref="C9:C12"/>
    <mergeCell ref="B13:C13"/>
    <mergeCell ref="D9:D13"/>
  </mergeCells>
  <pageMargins left="0.2" right="0.2" top="0.75" bottom="0.47" header="0.3" footer="0.3"/>
  <pageSetup paperSize="9" orientation="portrait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Հավելված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2024-07-16T12:22:08Z</cp:lastPrinted>
  <dcterms:created xsi:type="dcterms:W3CDTF">2021-07-07T12:35:21Z</dcterms:created>
  <dcterms:modified xsi:type="dcterms:W3CDTF">2024-10-10T08:40:02Z</dcterms:modified>
</cp:coreProperties>
</file>