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tabRatio="683" activeTab="0"/>
  </bookViews>
  <sheets>
    <sheet name="var4akan" sheetId="1" r:id="rId1"/>
    <sheet name="ekamut" sheetId="2" r:id="rId2"/>
    <sheet name="fondajin" sheetId="3" r:id="rId3"/>
  </sheets>
  <definedNames>
    <definedName name="_xlnm.Print_Titles" localSheetId="0">'var4akan'!$A:$B</definedName>
  </definedNames>
  <calcPr fullCalcOnLoad="1"/>
</workbook>
</file>

<file path=xl/sharedStrings.xml><?xml version="1.0" encoding="utf-8"?>
<sst xmlns="http://schemas.openxmlformats.org/spreadsheetml/2006/main" count="204" uniqueCount="185">
  <si>
    <r>
      <t>Ë³ÝáõÃÝ»ñáõÙ,Ïñå.,ï»Ë.Ñ»ÕáõÏÝ»ñÇ í³×³é, ÃáõÛÉï,Ñ³Ù³ñ /</t>
    </r>
    <r>
      <rPr>
        <sz val="9"/>
        <rFont val="Arial LatArm"/>
        <family val="2"/>
      </rPr>
      <t>3Ñ³ï</t>
    </r>
    <r>
      <rPr>
        <sz val="10"/>
        <rFont val="Arial LatArm"/>
        <family val="2"/>
      </rPr>
      <t>/</t>
    </r>
  </si>
  <si>
    <t>¶»Õ³ñí»ëïÇ  ¹åñáó</t>
  </si>
  <si>
    <t>²ßË.Ñ»ï Ï³åí³Í ÁÝ¹.µÝ.Ñ³ñ³µ.</t>
  </si>
  <si>
    <t xml:space="preserve">               ì³ñã³Ï³Ý µÛáõç»Ç å³Ñáõëï³ÛÇÝ ýáÝ¹Çó  Ñ³ïÏ³óáõÙ  ýáÝ¹³ÛÇÝ µÛáõç»</t>
  </si>
  <si>
    <t>Î³é³í³ñÙ³Ý ³å³ñ³ï</t>
  </si>
  <si>
    <t>ºÏ³Ùï³ï»ë³ÏÝ»ñ</t>
  </si>
  <si>
    <t>ÀÝ¹³Ù»ÝÁ »Ï³ÙáõïÝ»ñ ,³Û¹ ÃíáõÙ</t>
  </si>
  <si>
    <t>¶áõÛù³ÛÇÝ Ñ³ñÏ»ñ ³Ýß³ñÅ ·áõÛùÇó, ³Û¹ ÃíáõÙ</t>
  </si>
  <si>
    <t>üÇ½ÇÏ³Ï³Ý ³ÝÓ³ÝóÇó</t>
  </si>
  <si>
    <t>Æñ³í³µ³Ý³Ï³Ý ³ÝÓ³ÝóÇó</t>
  </si>
  <si>
    <t>Ð/Ð</t>
  </si>
  <si>
    <t>1/1</t>
  </si>
  <si>
    <t>1/2</t>
  </si>
  <si>
    <t>¶áõÛ³Ñ³ñÏ ÷áË³¹ñ³ÙÇçáóÝ»ñÇó</t>
  </si>
  <si>
    <t>1/3</t>
  </si>
  <si>
    <t>²åñ³ÝùÝ»ñÇ û·ï³·áñÍÙ³Ý ¨ Çñ³óÙ³Ý ÃáõÛÉïíáõÃÛ³Ý Ñ³Ù³ñ, ³Û¹ ÃíáõÙ</t>
  </si>
  <si>
    <t>î»Õ³Ï³Ý ïáõñù,áñÇó`</t>
  </si>
  <si>
    <t>àã ÑÇÙÝ³Ï³Ý ßÇÝáõÃÛáõÝÝñ»Ç Ñ³Ù³ñ</t>
  </si>
  <si>
    <t>Þ»ùÝ»ñÇ ¨ ßÇÝáõÃÛáõÝÝ»ñÇ í»ñ³Ï³éáõóÙ³Ý ÃáõÛÉïíáõÃÛáõÝ</t>
  </si>
  <si>
    <t>1/4</t>
  </si>
  <si>
    <t>ä»ï³Ï³Ý ïáõñù»ñ, ³Û¹ ÃíáõÙ`</t>
  </si>
  <si>
    <t>Üáï³ñ</t>
  </si>
  <si>
    <t>1/5</t>
  </si>
  <si>
    <t>²ÛÉ Ñ³ñÏ³ÛÇÝ »Ï³ÙáõïÝ»ñ /ïáõÛÅ»ñ ¨ ïáõ·³ÝùÝ»ñ/</t>
  </si>
  <si>
    <t>2/5</t>
  </si>
  <si>
    <t>ÀÝÃ³óÇÏ Ý»ñùÇÝ ¹ñ³Ù³ßÝáñÑÝ»ñ /¹áï³óÇ³/</t>
  </si>
  <si>
    <t>Üå³ï³Ï³ÛÇÝ Ñ³ïÏ³óáõÙÝ»ñ /ëáõµí»ÝóÇ³/</t>
  </si>
  <si>
    <t>¶áõÛùÇ í³ñÓ³Ï³ÉáõÃÛáõÝÇó Ùáõïù»ñ, áñÇó`</t>
  </si>
  <si>
    <t>ÐáÕÇ í³ñÓ³Ï³ÉáõÃÛáõÝ</t>
  </si>
  <si>
    <t>²ÛÉ ·áõÛùÇ í³ñÓ³Ï³ÉáõÃÛáõÝ</t>
  </si>
  <si>
    <t>3/4</t>
  </si>
  <si>
    <t>Ð³Ù³ÛÝùÇ µÛáõç»Ç »Ï³ÙáõïÝ»ñ ³åñ³ÝùÝ»ñÇ Ù³ï³Ï³ñ³ñáõÙÇó ¨ Í³é³ÛáõÃÛáõÝÝ»ñÇ Ù³ïáõóáõÙÇó, ³Û¹ ÃíáõÙ`</t>
  </si>
  <si>
    <t>3/5</t>
  </si>
  <si>
    <t>ì³ñã³Ï³Ý ·³ÝÓáõÙÝ»ñ, ³Û¹ ÃíáõÙ</t>
  </si>
  <si>
    <t>î»Õ³Ï³Ý í×³ñÝ»ñ</t>
  </si>
  <si>
    <t>3/6</t>
  </si>
  <si>
    <t>Øáõïù»ñ ïáõÛÅ»ñÇó ïáõ·³ÝùÝ»ñÇó, ³Û¹ ÃíáõÙ</t>
  </si>
  <si>
    <t>ì³ñã³Ï³Ý Çñ³í³Ë³ËïáõÙÝ»ñÇ Ñ³Ù³ñ</t>
  </si>
  <si>
    <t>Ð²Ø²ÚøÜÆ ÔºÎ²ì²ð`</t>
  </si>
  <si>
    <t>2.ä³ßïáÝ³Ï³Ý ¹ñ³Ù³ßÝáñÑÝ»ñ, ³Û¹ ÃíáõÙ`</t>
  </si>
  <si>
    <t>3.²ÛÉ »Ï³ÙáõïÝ»ñ, ³Û¹ ÃíáõÙ</t>
  </si>
  <si>
    <t>1.Ð³ñÏ»ñ ¨ ïáõñù»ñ, ³Û¹ ÃíáõÙ</t>
  </si>
  <si>
    <t>²åñ³ÝùÝ»ñÇ Ù³ï³Ï³ñ³ñÙ³Ý ¨ Í³é³ÛáõÃÛáõÝÝ»ñÇ Ù³ïáõóÙ³Ý ³ÛÉ å³ñï³¹Çñ í×³ñÝ»ñ, ³Û¹ ÃíáõÙ`</t>
  </si>
  <si>
    <t>¶áõÛù³Ñ³ñÏ ß»Ýù»ñÇ ¨ ßÇÝáõÃÛáõÝÝ»ñÇ</t>
  </si>
  <si>
    <t>Ñ³½. ¹ñ³Ù</t>
  </si>
  <si>
    <t xml:space="preserve">                                                                    </t>
  </si>
  <si>
    <t>Ð ² î ì ² Ì</t>
  </si>
  <si>
    <t>ÀÜ¸²ØºÜÀ</t>
  </si>
  <si>
    <t>Ð/Ñ</t>
  </si>
  <si>
    <t>³ßË.</t>
  </si>
  <si>
    <t>å³ñ·¨.</t>
  </si>
  <si>
    <t>³ÛÉ</t>
  </si>
  <si>
    <t>·áñÍÕ.</t>
  </si>
  <si>
    <t>ïñ³Ýë</t>
  </si>
  <si>
    <t>Ï³å</t>
  </si>
  <si>
    <t xml:space="preserve">Ñ³ñÏ»ñ </t>
  </si>
  <si>
    <t>í³ñÓ</t>
  </si>
  <si>
    <t>ÏáÙ.</t>
  </si>
  <si>
    <t>Í³Ëë</t>
  </si>
  <si>
    <t>Ý³Ë³·Í³ Ñ»ï³½áï. Í³Ëë</t>
  </si>
  <si>
    <t>Øß³ÏáõÛÃÇ ïáõÝ</t>
  </si>
  <si>
    <t>ø³Õ³ù³ÛÇÝ ·ñ³¹³ñ³Ý</t>
  </si>
  <si>
    <t>ºñ³Åßï³Ï³Ý ¹åñáó</t>
  </si>
  <si>
    <t>Ø³ñ½³¹åñáó</t>
  </si>
  <si>
    <t>ø³Õ ÏáÙáõÝ³É Í³é.</t>
  </si>
  <si>
    <t>§øÎ²¶¦ µ³ÅÇÝ</t>
  </si>
  <si>
    <t>Ü³Ëáñ¹ ï³ñí³ å³ñïù»ñ</t>
  </si>
  <si>
    <t>ä³Ñáõëï³ÛÇÝ üáÝ¹</t>
  </si>
  <si>
    <t>ÂÇí 1 Ù³ÝÏ³å³ñï»½</t>
  </si>
  <si>
    <t>ÂÇí 2 Ù³ÝÏ³å³ñï»½</t>
  </si>
  <si>
    <t>ÂÇí 3 Ù³ÝÏ³å³ñï»½</t>
  </si>
  <si>
    <t>ÀÝ¹³Ù»ÝÁ</t>
  </si>
  <si>
    <t>¿Ý»ñ·.</t>
  </si>
  <si>
    <t>Í³é</t>
  </si>
  <si>
    <t>Ñ³ï Ýå.³ÛÉ</t>
  </si>
  <si>
    <t>ÝÛáõÃ.</t>
  </si>
  <si>
    <t>ÝÛáõÃ</t>
  </si>
  <si>
    <t>·áõÛù ¨ ë³ñù</t>
  </si>
  <si>
    <t>Í³é³ÛáõÃÛáõÝÝ»ñ</t>
  </si>
  <si>
    <t>ÑáõÕ,</t>
  </si>
  <si>
    <t>Ýå³ëï µÛáõç</t>
  </si>
  <si>
    <t>ÙÇçáó</t>
  </si>
  <si>
    <t>í³ñã. ë³ñù</t>
  </si>
  <si>
    <t>³ÛÉ Ù»ù. ¨ ë³ñù</t>
  </si>
  <si>
    <t>Ñ³Ù³Ï³ñ·</t>
  </si>
  <si>
    <t>Þ»ùÝ»ñÇ ù³Ý¹Ù³Ý ÃáõÛÉïíáõÃÛáõÝ</t>
  </si>
  <si>
    <t>·ñ³ë</t>
  </si>
  <si>
    <t>ÝíÇñ³ïíáõÃáõÝ</t>
  </si>
  <si>
    <t>³ÛÉ ß³ÑáõÛÃ ãÑ»ï³å Ï³½</t>
  </si>
  <si>
    <t>1. ì³ñã³Ï³Ý µÛáõç»Ç ï³ñ»ëÏ½µÇ ³½³ï ÙÝ³óáñ¹Ç Ùáõïù ýáÝ¹³ÛÇÝ µÛáõç»</t>
  </si>
  <si>
    <t>3. ì³ñã³Ï³Ý µÛáõç»Çó /å³Ñáõëï³ÛÇÝ ýáÝ¹Çó/ Ï³ï³ñíáÕ Ñ³ïÏ³óáõÙÝ»ñ</t>
  </si>
  <si>
    <t>4. Ð³Ù³ÛÝùÇ ë»÷³Ï³ÝáõÃÛáõÝ Ñ³Ù³ñíáÕ ·áõÛùÇ ûï³ñáõÙÇó Ùáõïù»ñ</t>
  </si>
  <si>
    <t>5. ä»ïáõÃÛáõÝÇó Ñ³ïÏ³óíáÕ ëáõµí»ÝóÇ³Ý»ñ</t>
  </si>
  <si>
    <t>ÀÝ¹³Ù»ÝÁ »ÏÙáõïÝ»ñ</t>
  </si>
  <si>
    <t>Ðá¹í³Í</t>
  </si>
  <si>
    <t>2. üáÝ¹³ÛÇÝ µÛáõç»Ç ï³ñ»ëÏ½µÇ ³½³ï ÙÝ³óáñ¹, áñÝ áõÕÕáõÙ ¿ Í³Ëë»ñÇ Í³ÍÏÙ³ÝÁ</t>
  </si>
  <si>
    <t>ÀÜ¸Ð²Üàôð</t>
  </si>
  <si>
    <t>üáÝ¹³ÛÇÝ  µÛáõç» /ÏáÙáõÝ³É/</t>
  </si>
  <si>
    <t>². ²ìºîÆêÚ²Ü</t>
  </si>
  <si>
    <t>ì. ´²ðêºÔÚ²Ü</t>
  </si>
  <si>
    <t xml:space="preserve">ß»Ýù»ñÇ ¨ </t>
  </si>
  <si>
    <t>Ï³é. ÁÝÃ ¨ å³Ñå</t>
  </si>
  <si>
    <t>Ù»ù ¨ ë³ñù</t>
  </si>
  <si>
    <t>ÁÝÃ. Ýáñ. ¨ å³Ñ</t>
  </si>
  <si>
    <t>¼³·ë</t>
  </si>
  <si>
    <t>êáó.Ñ³ïáõÏ ³ñïáÝáõÃÛáõÝ.</t>
  </si>
  <si>
    <t>Þñç.ÙÇç.å³Ñå³ÝáõÙ</t>
  </si>
  <si>
    <t xml:space="preserve"> </t>
  </si>
  <si>
    <t>ÀÝ¹.µÝáõÛÃÇ Ñ³Ýñ³ÛÇÝ Í³é</t>
  </si>
  <si>
    <t>Ù³ëÝ³·.</t>
  </si>
  <si>
    <t>Í³é.</t>
  </si>
  <si>
    <t>Ð³Ý·Çëï,Ùß³ÏáõÛÃ ¨ ÏñáÝ</t>
  </si>
  <si>
    <t>ï»Õ»Ï³ïí³Ï³Ý</t>
  </si>
  <si>
    <t xml:space="preserve">                   üî´ äºî`</t>
  </si>
  <si>
    <t>úï³ñáõÙÇó Ùáõïù»ñ</t>
  </si>
  <si>
    <t xml:space="preserve">                              ÁÝ¹³Ù»ÝÁ</t>
  </si>
  <si>
    <t>üáÝ¹³ÛÇÝ µÛáõç»/Ï³é ³å³ñ³ï/</t>
  </si>
  <si>
    <t>Ö³Ý³å³ñÑ³ÛÇÝ ïñ³Ýëåáñï</t>
  </si>
  <si>
    <t xml:space="preserve">ä³ñï³¹Çñ </t>
  </si>
  <si>
    <t>í×³ñÝ»ñ</t>
  </si>
  <si>
    <t xml:space="preserve">ß»Ýù ßÇÝáõÃ, Ï³å.Ýáñ </t>
  </si>
  <si>
    <t xml:space="preserve">ä³Ñáõëï³ÛÇÝ </t>
  </si>
  <si>
    <t>1</t>
  </si>
  <si>
    <t>2</t>
  </si>
  <si>
    <t>3</t>
  </si>
  <si>
    <t>4.î³ñ»í»ñçÇ ³½³ï ÙÝ³óáñ¹</t>
  </si>
  <si>
    <r>
      <t xml:space="preserve">´³ñÓ,ÏñÃáõÃÛáõÝ </t>
    </r>
    <r>
      <rPr>
        <sz val="8"/>
        <rFont val="Arial LatArm"/>
        <family val="2"/>
      </rPr>
      <t>/áõëÙ.í³ñÓ»ñ/</t>
    </r>
  </si>
  <si>
    <r>
      <t xml:space="preserve">ØÇç. Ù³ë.,ÏñÃáõÃÛáõÝ </t>
    </r>
    <r>
      <rPr>
        <sz val="8"/>
        <rFont val="Arial LatArm"/>
        <family val="2"/>
      </rPr>
      <t>/áõë.í³ñÓ/</t>
    </r>
  </si>
  <si>
    <t>³å³Ñ.</t>
  </si>
  <si>
    <t>Í³Ëë»ñ</t>
  </si>
  <si>
    <t>Ï»Ýó³Õ</t>
  </si>
  <si>
    <t>ÝÛáõÃ»ñ</t>
  </si>
  <si>
    <t>³ÛÉ ÁÝÃ.</t>
  </si>
  <si>
    <t>¹ñ³Ù³ßÝ</t>
  </si>
  <si>
    <t>Ð²Ø²ÚÜøÆ ÔºÎ²ì²ð`</t>
  </si>
  <si>
    <t>üî´ äºî`</t>
  </si>
  <si>
    <t>²Õµ³Ñ³ÝáõÃÛ³Ý í×³ñ</t>
  </si>
  <si>
    <r>
      <t>ä³ïíÇñí³Í ÉÇ³½áñáõÃÛáõÝÝ»ñ /</t>
    </r>
    <r>
      <rPr>
        <sz val="9"/>
        <rFont val="Arial LatArm"/>
        <family val="2"/>
      </rPr>
      <t>¼³·ë,²Ý³ëÝ³µáõÅ³Ï³Ý Í³é/</t>
    </r>
  </si>
  <si>
    <t xml:space="preserve">²ÛÉ »Ï³ÙáõïÝ»ñ    </t>
  </si>
  <si>
    <t>¹ñ³Ù³ß.</t>
  </si>
  <si>
    <t>²Õµ³Ñ³ÝáõÃÛáõÝ</t>
  </si>
  <si>
    <t>·Çá¹»½.ù³ñï»½³·ñ. Í³Ëë»ñ</t>
  </si>
  <si>
    <t>ì³ñã³Ï³Ý Ù³ë</t>
  </si>
  <si>
    <t xml:space="preserve">ýáÝ¹³ÛÇÝ </t>
  </si>
  <si>
    <t>ÐáÕÇ Ñ³ñÏ, ³Û¹ ÃíáõÙ</t>
  </si>
  <si>
    <t>ø³Õ.ÏáÙ. Í³é. /å³ñïù»ñ/</t>
  </si>
  <si>
    <t xml:space="preserve">               ì³ñã³Ï³Ý µÛáõç»Ç ï³ñ»í»ñçÛ³Ý ³½³ï ÙÝ³óáñ¹Á å³ñïù»ñÇ Ù³ñáõÙÇó Ñ»ïá</t>
  </si>
  <si>
    <t>ÁÝÃ³óÇÏ</t>
  </si>
  <si>
    <t>¹ñ³ÙßÝ.³é¨ï.¨ Ðà²Î</t>
  </si>
  <si>
    <t xml:space="preserve">´³½Ù³µÝ³Ï³ñ³Ý ß»Ýù»ñÇ ½µ³Õ»óñ³Í ï³ñ³ÍùÝ»ñÇ ëå³- ë³ñÏ³Ù³Ý í×³ñ  </t>
  </si>
  <si>
    <t xml:space="preserve">                                                       üî´ äºî`</t>
  </si>
  <si>
    <r>
      <t>²ÛÉ ÁÝÃ³óÇÏ ¹ñ³Ù³ßÝáñÑ /</t>
    </r>
    <r>
      <rPr>
        <sz val="8"/>
        <rFont val="Arial LatArm"/>
        <family val="2"/>
      </rPr>
      <t>å»ï³Ï³Ý ³ç³ÏóáõÃÛáõÝ</t>
    </r>
    <r>
      <rPr>
        <sz val="11"/>
        <rFont val="Arial LatArm"/>
        <family val="2"/>
      </rPr>
      <t>/</t>
    </r>
  </si>
  <si>
    <t>ÁÝ¹Ñ³Ù»ÝÁ ³½³ï ÙÝ³óáñ¹áí</t>
  </si>
  <si>
    <t xml:space="preserve">î³ùëÇ Í³é³ÛáõÃÛ³Ý ÃáõÛÉïíáõÃÛ³Ý Ñ³Ù³ñ                </t>
  </si>
  <si>
    <r>
      <t>Â³ÝÏ³ñÅ»ù Ù»ï³ÕÝ»ñÇ í³×³éùÇ ÃáõÛÉïí.Ñ³Ù³ñ   /2</t>
    </r>
    <r>
      <rPr>
        <sz val="9"/>
        <rFont val="Arial LatArm"/>
        <family val="2"/>
      </rPr>
      <t>Ñ³ï</t>
    </r>
    <r>
      <rPr>
        <sz val="11"/>
        <rFont val="Arial LatArm"/>
        <family val="2"/>
      </rPr>
      <t>/</t>
    </r>
  </si>
  <si>
    <t xml:space="preserve">ÐÇÙÝ³Ï³Ý ßÇÝáõÃÛáõÝÝñ»Ç Ñ³Ù³ñ   </t>
  </si>
  <si>
    <t>Ð³Ýñ³ÛÇÝ ëÝÝ¹Ç Ï³½Ù.¨ Çñ³óÙ³Ý ÃáõÛÉï. ÑÇÙÝ. և ոչ հիմն. ßÇÝ.</t>
  </si>
  <si>
    <t xml:space="preserve">ÌË³ËáïÇ ³ñï³¹ñ³ÝùÇ í³×³éùÇ ÃáõÛÉïíáõÃÛáõÝ  </t>
  </si>
  <si>
    <t xml:space="preserve">à·»ÉÇó ËÙÇãùÝ»ñÇ Çñ³óÙ³Ý ÃáõÛÉïíáõÃÛáõÝ               </t>
  </si>
  <si>
    <r>
      <t>´³óûÃÛ³ í³×³éùÇ Ñ³Ù³ñ /</t>
    </r>
    <r>
      <rPr>
        <sz val="8"/>
        <rFont val="Arial LatArm"/>
        <family val="2"/>
      </rPr>
      <t>1ù³é. 175¹ñ³Ù</t>
    </r>
    <r>
      <rPr>
        <sz val="11"/>
        <rFont val="Arial LatArm"/>
        <family val="2"/>
      </rPr>
      <t>/</t>
    </r>
  </si>
  <si>
    <t>Համայնքի անվանումը ֆիրմային անվանումն. օգտ.թույտվ.համար</t>
  </si>
  <si>
    <t>3/1</t>
  </si>
  <si>
    <t>3/2</t>
  </si>
  <si>
    <t>արտադպրոցական կրթություն</t>
  </si>
  <si>
    <t>նախադպրոցական կրթություն</t>
  </si>
  <si>
    <t>ճանապարհային տրանսպորտ</t>
  </si>
  <si>
    <t>ընթ. Դրամաշ</t>
  </si>
  <si>
    <r>
      <t>Ծնողական վարձավճարներ</t>
    </r>
    <r>
      <rPr>
        <sz val="9"/>
        <rFont val="Arial LatArm"/>
        <family val="2"/>
      </rPr>
      <t xml:space="preserve"> /նախադպրոցական կրթություն</t>
    </r>
    <r>
      <rPr>
        <sz val="11"/>
        <rFont val="Arial LatArm"/>
        <family val="2"/>
      </rPr>
      <t>/</t>
    </r>
  </si>
  <si>
    <r>
      <t>Ծնողական վարձավճարներ</t>
    </r>
    <r>
      <rPr>
        <sz val="9"/>
        <rFont val="Arial LatArm"/>
        <family val="2"/>
      </rPr>
      <t xml:space="preserve"> /արտադպրոցական կրթություն</t>
    </r>
    <r>
      <rPr>
        <sz val="11"/>
        <rFont val="Arial LatArm"/>
        <family val="2"/>
      </rPr>
      <t>/</t>
    </r>
  </si>
  <si>
    <t>շենքերի, շինությունների կառուցում</t>
  </si>
  <si>
    <t xml:space="preserve">ìÇ×³Ï³Ë³Õ»ñÇ Ï³½Ù³Ï»ñåÙ³Ý Ñ³Ù³ñ </t>
  </si>
  <si>
    <t xml:space="preserve">²í³ñï³Ï³Ý ¨ ÷³ëï³·ñÙ³Ý ³Ïï   </t>
  </si>
  <si>
    <t>ÞÇÝáõÃÛáõÝÝ»ñÇ ¨ ßÇÝ³ñ³ñáõÃÛáõÝÝ»ñÇ ÃáõÛÉïí, Ñ³Ù³ñ</t>
  </si>
  <si>
    <t>Արտադպրոցական կրթություն</t>
  </si>
  <si>
    <r>
      <t>Ä³ÙÁ 24</t>
    </r>
    <r>
      <rPr>
        <vertAlign val="superscript"/>
        <sz val="11"/>
        <rFont val="Arial LatArm"/>
        <family val="2"/>
      </rPr>
      <t>00-</t>
    </r>
    <r>
      <rPr>
        <sz val="11"/>
        <rFont val="Arial LatArm"/>
        <family val="2"/>
      </rPr>
      <t>Çó Ñ»ïá ³ßË³ï»Éáõ Ñ³Ù³ñ                       /3</t>
    </r>
    <r>
      <rPr>
        <sz val="9"/>
        <rFont val="Arial LatArm"/>
        <family val="2"/>
      </rPr>
      <t>Ñ³ï/</t>
    </r>
  </si>
  <si>
    <t>2 0 19 Â. î ² ð º Î ² Ü  ´ Ú àô æ º Æ   Ì ² Ê ê ² Ú Æ Ü    Ø ² ê</t>
  </si>
  <si>
    <t>ÐÐ ²ð²ð²îÆ Ø²ð¼Æ ìº¸Æ Ð²Ø²ÚÜøÆ 2019Ã. ´ÚàôæºÆ ºÎ²ØàôîÜºðÀ</t>
  </si>
  <si>
    <t>²ð²ð²îÆ Ø²ð¼Æ ìº¸Æ ø²Ô²ø²ÚÆÜ Ð²Ø²ÚÜøÆ 2019Â, üàÜ¸²ÚÆÜ ´Úàôæº</t>
  </si>
  <si>
    <r>
      <t>ì³é»ÉÇùÇ í³×³éùÇ Ñ³Ù³ñ                                          /6</t>
    </r>
    <r>
      <rPr>
        <sz val="9"/>
        <rFont val="Arial LatArm"/>
        <family val="2"/>
      </rPr>
      <t>Ñ³ï/</t>
    </r>
  </si>
  <si>
    <t>փողոցային լուսավորություն</t>
  </si>
  <si>
    <r>
      <t>²ñï³ùÇÝ ·áí³½¹Ç Ñ³Ù³ñ                                           /</t>
    </r>
    <r>
      <rPr>
        <sz val="9"/>
        <rFont val="Arial LatArm"/>
        <family val="2"/>
      </rPr>
      <t>112ùÙ/</t>
    </r>
  </si>
  <si>
    <t>Ü³Ëáñ¹ ï³ñí³ å³ñïù»ñ               /արտադպրոցական կրթություն/</t>
  </si>
  <si>
    <t>Տնտեսական հարաբերություններ        / Ոռոգում /</t>
  </si>
  <si>
    <t>Հանգիստ,մշակույթ և կրոն /խաղահրապարակ/</t>
  </si>
  <si>
    <t>Ընդ. բնույթի ծառայություններ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</si>
</sst>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Х¤ЦЂ.&quot;;\-#,##0\ &quot;Х¤ЦЂ.&quot;"/>
    <numFmt numFmtId="181" formatCode="#,##0\ &quot;Х¤ЦЂ.&quot;;[Red]\-#,##0\ &quot;Х¤ЦЂ.&quot;"/>
    <numFmt numFmtId="182" formatCode="#,##0.00\ &quot;Х¤ЦЂ.&quot;;\-#,##0.00\ &quot;Х¤ЦЂ.&quot;"/>
    <numFmt numFmtId="183" formatCode="#,##0.00\ &quot;Х¤ЦЂ.&quot;;[Red]\-#,##0.00\ &quot;Х¤ЦЂ.&quot;"/>
    <numFmt numFmtId="184" formatCode="_-* #,##0\ &quot;Х¤ЦЂ.&quot;_-;\-* #,##0\ &quot;Х¤ЦЂ.&quot;_-;_-* &quot;-&quot;\ &quot;Х¤ЦЂ.&quot;_-;_-@_-"/>
    <numFmt numFmtId="185" formatCode="_-* #,##0\ _Х_¤_Ц_Ђ_._-;\-* #,##0\ _Х_¤_Ц_Ђ_._-;_-* &quot;-&quot;\ _Х_¤_Ц_Ђ_._-;_-@_-"/>
    <numFmt numFmtId="186" formatCode="_-* #,##0.00\ &quot;Х¤ЦЂ.&quot;_-;\-* #,##0.00\ &quot;Х¤ЦЂ.&quot;_-;_-* &quot;-&quot;??\ &quot;Х¤ЦЂ.&quot;_-;_-@_-"/>
    <numFmt numFmtId="187" formatCode="_-* #,##0.00\ _Х_¤_Ц_Ђ_._-;\-* #,##0.00\ _Х_¤_Ц_Ђ_._-;_-* &quot;-&quot;??\ _Х_¤_Ц_Ђ_._-;_-@_-"/>
    <numFmt numFmtId="188" formatCode="#,##0.00_р_."/>
    <numFmt numFmtId="189" formatCode="0.0"/>
    <numFmt numFmtId="190" formatCode="0.000000000000"/>
    <numFmt numFmtId="191" formatCode="0.00000"/>
    <numFmt numFmtId="192" formatCode="#,##0.0&quot;р.&quot;"/>
    <numFmt numFmtId="193" formatCode="#,##0.00&quot;р.&quot;"/>
    <numFmt numFmtId="194" formatCode="#,##0&quot;р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.0000"/>
    <numFmt numFmtId="201" formatCode="_-* #,##0.000_р_._-;\-* #,##0.000_р_._-;_-* &quot;-&quot;??_р_._-;_-@_-"/>
    <numFmt numFmtId="202" formatCode="_-* #,##0.0_р_._-;\-* #,##0.0_р_._-;_-* &quot;-&quot;??_р_._-;_-@_-"/>
  </numFmts>
  <fonts count="64">
    <font>
      <sz val="10"/>
      <name val="Arial Armenian"/>
      <family val="0"/>
    </font>
    <font>
      <b/>
      <sz val="10"/>
      <name val="Arial Armenian"/>
      <family val="2"/>
    </font>
    <font>
      <b/>
      <i/>
      <sz val="10"/>
      <name val="Arial Armenian"/>
      <family val="2"/>
    </font>
    <font>
      <b/>
      <i/>
      <sz val="11"/>
      <name val="Arial Armenian"/>
      <family val="2"/>
    </font>
    <font>
      <sz val="11"/>
      <name val="Arial Armenian"/>
      <family val="2"/>
    </font>
    <font>
      <sz val="10"/>
      <name val="Arial Cyr"/>
      <family val="0"/>
    </font>
    <font>
      <sz val="12"/>
      <name val="Arial Armenian"/>
      <family val="2"/>
    </font>
    <font>
      <b/>
      <i/>
      <sz val="13"/>
      <name val="Arial Armenian"/>
      <family val="2"/>
    </font>
    <font>
      <b/>
      <i/>
      <sz val="12"/>
      <name val="Arial Armenian"/>
      <family val="2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b/>
      <i/>
      <sz val="11"/>
      <name val="Arial LatArm"/>
      <family val="2"/>
    </font>
    <font>
      <b/>
      <i/>
      <sz val="10"/>
      <name val="Arial LatArm"/>
      <family val="2"/>
    </font>
    <font>
      <i/>
      <sz val="10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sz val="10"/>
      <name val="Arial LatArm"/>
      <family val="2"/>
    </font>
    <font>
      <i/>
      <sz val="11"/>
      <name val="Arial LatArm"/>
      <family val="2"/>
    </font>
    <font>
      <vertAlign val="superscript"/>
      <sz val="11"/>
      <name val="Arial LatArm"/>
      <family val="2"/>
    </font>
    <font>
      <b/>
      <sz val="11"/>
      <name val="Arial LatArm"/>
      <family val="2"/>
    </font>
    <font>
      <sz val="9"/>
      <name val="Arial LatArm"/>
      <family val="2"/>
    </font>
    <font>
      <i/>
      <u val="single"/>
      <sz val="11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b/>
      <i/>
      <sz val="9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189" fontId="0" fillId="0" borderId="0" xfId="0" applyNumberFormat="1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189" fontId="0" fillId="0" borderId="0" xfId="55" applyNumberFormat="1" applyFont="1">
      <alignment/>
      <protection/>
    </xf>
    <xf numFmtId="0" fontId="0" fillId="33" borderId="0" xfId="55" applyFont="1" applyFill="1">
      <alignment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8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9" fillId="0" borderId="10" xfId="55" applyNumberFormat="1" applyFont="1" applyBorder="1" applyAlignment="1">
      <alignment horizontal="right" wrapText="1"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0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1" fillId="33" borderId="11" xfId="55" applyFont="1" applyFill="1" applyBorder="1">
      <alignment/>
      <protection/>
    </xf>
    <xf numFmtId="1" fontId="13" fillId="33" borderId="10" xfId="55" applyNumberFormat="1" applyFont="1" applyFill="1" applyBorder="1" applyAlignment="1">
      <alignment horizontal="center"/>
      <protection/>
    </xf>
    <xf numFmtId="1" fontId="13" fillId="33" borderId="12" xfId="55" applyNumberFormat="1" applyFont="1" applyFill="1" applyBorder="1" applyAlignment="1">
      <alignment horizontal="center"/>
      <protection/>
    </xf>
    <xf numFmtId="0" fontId="13" fillId="33" borderId="10" xfId="55" applyFont="1" applyFill="1" applyBorder="1" applyAlignment="1">
      <alignment horizontal="center"/>
      <protection/>
    </xf>
    <xf numFmtId="0" fontId="13" fillId="33" borderId="13" xfId="55" applyFont="1" applyFill="1" applyBorder="1" applyAlignment="1">
      <alignment horizontal="center"/>
      <protection/>
    </xf>
    <xf numFmtId="0" fontId="13" fillId="33" borderId="14" xfId="55" applyFont="1" applyFill="1" applyBorder="1" applyAlignment="1">
      <alignment horizontal="center"/>
      <protection/>
    </xf>
    <xf numFmtId="0" fontId="13" fillId="0" borderId="15" xfId="55" applyFont="1" applyBorder="1">
      <alignment/>
      <protection/>
    </xf>
    <xf numFmtId="1" fontId="13" fillId="0" borderId="15" xfId="55" applyNumberFormat="1" applyFont="1" applyBorder="1" applyAlignment="1">
      <alignment horizontal="center"/>
      <protection/>
    </xf>
    <xf numFmtId="1" fontId="13" fillId="0" borderId="0" xfId="55" applyNumberFormat="1" applyFont="1" applyBorder="1" applyAlignment="1">
      <alignment horizontal="center"/>
      <protection/>
    </xf>
    <xf numFmtId="0" fontId="13" fillId="0" borderId="15" xfId="55" applyFont="1" applyBorder="1" applyAlignment="1">
      <alignment horizontal="center"/>
      <protection/>
    </xf>
    <xf numFmtId="0" fontId="13" fillId="0" borderId="16" xfId="55" applyFont="1" applyBorder="1" applyAlignment="1">
      <alignment horizontal="center"/>
      <protection/>
    </xf>
    <xf numFmtId="0" fontId="13" fillId="0" borderId="15" xfId="55" applyFont="1" applyBorder="1" applyAlignment="1">
      <alignment horizontal="center" wrapText="1"/>
      <protection/>
    </xf>
    <xf numFmtId="0" fontId="13" fillId="0" borderId="11" xfId="55" applyFont="1" applyBorder="1" applyAlignment="1">
      <alignment horizontal="center" wrapText="1"/>
      <protection/>
    </xf>
    <xf numFmtId="0" fontId="13" fillId="0" borderId="11" xfId="55" applyFont="1" applyBorder="1" applyAlignment="1">
      <alignment horizontal="center"/>
      <protection/>
    </xf>
    <xf numFmtId="0" fontId="13" fillId="0" borderId="17" xfId="55" applyFont="1" applyBorder="1" applyAlignment="1">
      <alignment horizontal="center"/>
      <protection/>
    </xf>
    <xf numFmtId="49" fontId="15" fillId="0" borderId="11" xfId="0" applyNumberFormat="1" applyFont="1" applyFill="1" applyBorder="1" applyAlignment="1">
      <alignment horizontal="center" vertical="top" wrapText="1"/>
    </xf>
    <xf numFmtId="0" fontId="13" fillId="0" borderId="14" xfId="55" applyFont="1" applyBorder="1" applyAlignment="1">
      <alignment horizontal="center" wrapText="1"/>
      <protection/>
    </xf>
    <xf numFmtId="0" fontId="13" fillId="0" borderId="18" xfId="55" applyFont="1" applyBorder="1">
      <alignment/>
      <protection/>
    </xf>
    <xf numFmtId="1" fontId="13" fillId="0" borderId="18" xfId="55" applyNumberFormat="1" applyFont="1" applyBorder="1" applyAlignment="1">
      <alignment horizontal="center"/>
      <protection/>
    </xf>
    <xf numFmtId="1" fontId="13" fillId="0" borderId="19" xfId="55" applyNumberFormat="1" applyFont="1" applyBorder="1" applyAlignment="1">
      <alignment horizontal="center"/>
      <protection/>
    </xf>
    <xf numFmtId="0" fontId="13" fillId="0" borderId="18" xfId="55" applyFont="1" applyBorder="1" applyAlignment="1">
      <alignment horizontal="center"/>
      <protection/>
    </xf>
    <xf numFmtId="0" fontId="13" fillId="0" borderId="20" xfId="55" applyFont="1" applyBorder="1" applyAlignment="1">
      <alignment horizontal="center"/>
      <protection/>
    </xf>
    <xf numFmtId="0" fontId="13" fillId="0" borderId="18" xfId="55" applyFont="1" applyBorder="1" applyAlignment="1">
      <alignment horizont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3" fillId="0" borderId="21" xfId="55" applyFont="1" applyBorder="1" applyAlignment="1">
      <alignment horizontal="center"/>
      <protection/>
    </xf>
    <xf numFmtId="0" fontId="9" fillId="0" borderId="18" xfId="55" applyFont="1" applyBorder="1">
      <alignment/>
      <protection/>
    </xf>
    <xf numFmtId="0" fontId="9" fillId="0" borderId="10" xfId="55" applyFont="1" applyBorder="1">
      <alignment/>
      <protection/>
    </xf>
    <xf numFmtId="189" fontId="13" fillId="33" borderId="10" xfId="55" applyNumberFormat="1" applyFont="1" applyFill="1" applyBorder="1" applyAlignment="1">
      <alignment horizontal="center"/>
      <protection/>
    </xf>
    <xf numFmtId="189" fontId="13" fillId="33" borderId="10" xfId="55" applyNumberFormat="1" applyFont="1" applyFill="1" applyBorder="1">
      <alignment/>
      <protection/>
    </xf>
    <xf numFmtId="189" fontId="13" fillId="33" borderId="18" xfId="55" applyNumberFormat="1" applyFont="1" applyFill="1" applyBorder="1" applyAlignment="1">
      <alignment horizontal="center"/>
      <protection/>
    </xf>
    <xf numFmtId="0" fontId="16" fillId="0" borderId="10" xfId="55" applyFont="1" applyBorder="1">
      <alignment/>
      <protection/>
    </xf>
    <xf numFmtId="189" fontId="17" fillId="33" borderId="10" xfId="55" applyNumberFormat="1" applyFont="1" applyFill="1" applyBorder="1" applyAlignment="1">
      <alignment horizontal="center"/>
      <protection/>
    </xf>
    <xf numFmtId="189" fontId="17" fillId="33" borderId="10" xfId="55" applyNumberFormat="1" applyFont="1" applyFill="1" applyBorder="1">
      <alignment/>
      <protection/>
    </xf>
    <xf numFmtId="189" fontId="18" fillId="33" borderId="10" xfId="55" applyNumberFormat="1" applyFont="1" applyFill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189" fontId="13" fillId="0" borderId="10" xfId="55" applyNumberFormat="1" applyFont="1" applyBorder="1" applyAlignment="1">
      <alignment horizontal="center"/>
      <protection/>
    </xf>
    <xf numFmtId="0" fontId="13" fillId="0" borderId="10" xfId="0" applyNumberFormat="1" applyFont="1" applyFill="1" applyBorder="1" applyAlignment="1">
      <alignment horizontal="left" vertical="top" wrapText="1" readingOrder="1"/>
    </xf>
    <xf numFmtId="189" fontId="13" fillId="33" borderId="22" xfId="55" applyNumberFormat="1" applyFont="1" applyFill="1" applyBorder="1" applyAlignment="1">
      <alignment horizontal="center"/>
      <protection/>
    </xf>
    <xf numFmtId="189" fontId="19" fillId="33" borderId="10" xfId="55" applyNumberFormat="1" applyFont="1" applyFill="1" applyBorder="1" applyAlignment="1">
      <alignment horizontal="center"/>
      <protection/>
    </xf>
    <xf numFmtId="189" fontId="19" fillId="33" borderId="10" xfId="55" applyNumberFormat="1" applyFont="1" applyFill="1" applyBorder="1">
      <alignment/>
      <protection/>
    </xf>
    <xf numFmtId="189" fontId="19" fillId="0" borderId="10" xfId="55" applyNumberFormat="1" applyFont="1" applyBorder="1">
      <alignment/>
      <protection/>
    </xf>
    <xf numFmtId="0" fontId="13" fillId="0" borderId="0" xfId="0" applyFont="1" applyAlignment="1">
      <alignment/>
    </xf>
    <xf numFmtId="0" fontId="13" fillId="0" borderId="0" xfId="55" applyFont="1" applyBorder="1">
      <alignment/>
      <protection/>
    </xf>
    <xf numFmtId="189" fontId="13" fillId="0" borderId="0" xfId="55" applyNumberFormat="1" applyFont="1" applyBorder="1" applyAlignment="1">
      <alignment horizontal="center"/>
      <protection/>
    </xf>
    <xf numFmtId="0" fontId="13" fillId="0" borderId="0" xfId="55" applyFont="1" applyBorder="1" applyAlignment="1">
      <alignment horizontal="center"/>
      <protection/>
    </xf>
    <xf numFmtId="0" fontId="17" fillId="0" borderId="0" xfId="0" applyFont="1" applyBorder="1" applyAlignment="1">
      <alignment horizontal="left"/>
    </xf>
    <xf numFmtId="0" fontId="13" fillId="0" borderId="0" xfId="55" applyFont="1" applyAlignment="1">
      <alignment horizontal="right"/>
      <protection/>
    </xf>
    <xf numFmtId="189" fontId="13" fillId="0" borderId="0" xfId="55" applyNumberFormat="1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10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89" fontId="13" fillId="0" borderId="0" xfId="55" applyNumberFormat="1" applyFont="1">
      <alignment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8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189" fontId="16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9" fontId="9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9" fontId="24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189" fontId="2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13" fillId="0" borderId="0" xfId="0" applyNumberFormat="1" applyFont="1" applyAlignment="1">
      <alignment/>
    </xf>
    <xf numFmtId="0" fontId="16" fillId="0" borderId="0" xfId="0" applyFont="1" applyAlignment="1">
      <alignment/>
    </xf>
    <xf numFmtId="189" fontId="16" fillId="0" borderId="0" xfId="0" applyNumberFormat="1" applyFont="1" applyAlignment="1">
      <alignment/>
    </xf>
    <xf numFmtId="0" fontId="13" fillId="33" borderId="0" xfId="55" applyFont="1" applyFill="1" applyBorder="1" applyAlignment="1">
      <alignment/>
      <protection/>
    </xf>
    <xf numFmtId="0" fontId="13" fillId="33" borderId="0" xfId="55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13" fillId="0" borderId="10" xfId="0" applyFont="1" applyBorder="1" applyAlignment="1">
      <alignment horizontal="center" wrapText="1"/>
    </xf>
    <xf numFmtId="0" fontId="13" fillId="0" borderId="10" xfId="55" applyFont="1" applyBorder="1" applyAlignment="1">
      <alignment horizontal="center" vertical="center" wrapText="1"/>
      <protection/>
    </xf>
    <xf numFmtId="189" fontId="9" fillId="33" borderId="10" xfId="55" applyNumberFormat="1" applyFont="1" applyFill="1" applyBorder="1" applyAlignment="1">
      <alignment horizontal="right"/>
      <protection/>
    </xf>
    <xf numFmtId="189" fontId="9" fillId="0" borderId="10" xfId="0" applyNumberFormat="1" applyFont="1" applyBorder="1" applyAlignment="1">
      <alignment horizontal="right"/>
    </xf>
    <xf numFmtId="193" fontId="9" fillId="0" borderId="10" xfId="55" applyNumberFormat="1" applyFont="1" applyBorder="1" applyAlignment="1">
      <alignment wrapText="1"/>
      <protection/>
    </xf>
    <xf numFmtId="189" fontId="22" fillId="33" borderId="10" xfId="55" applyNumberFormat="1" applyFont="1" applyFill="1" applyBorder="1" applyAlignment="1">
      <alignment horizontal="right"/>
      <protection/>
    </xf>
    <xf numFmtId="0" fontId="16" fillId="0" borderId="10" xfId="55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189" fontId="13" fillId="0" borderId="19" xfId="0" applyNumberFormat="1" applyFont="1" applyBorder="1" applyAlignment="1">
      <alignment horizontal="center"/>
    </xf>
    <xf numFmtId="0" fontId="13" fillId="0" borderId="10" xfId="55" applyFont="1" applyBorder="1" applyAlignment="1">
      <alignment horizontal="center" wrapText="1"/>
      <protection/>
    </xf>
    <xf numFmtId="0" fontId="17" fillId="0" borderId="0" xfId="55" applyFont="1" applyAlignment="1">
      <alignment/>
      <protection/>
    </xf>
    <xf numFmtId="0" fontId="13" fillId="0" borderId="10" xfId="0" applyFont="1" applyBorder="1" applyAlignment="1">
      <alignment/>
    </xf>
    <xf numFmtId="0" fontId="9" fillId="0" borderId="15" xfId="0" applyFont="1" applyFill="1" applyBorder="1" applyAlignment="1">
      <alignment/>
    </xf>
    <xf numFmtId="189" fontId="24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13" fillId="0" borderId="10" xfId="55" applyFont="1" applyBorder="1">
      <alignment/>
      <protection/>
    </xf>
    <xf numFmtId="0" fontId="19" fillId="0" borderId="10" xfId="55" applyFont="1" applyBorder="1">
      <alignment/>
      <protection/>
    </xf>
    <xf numFmtId="0" fontId="24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189" fontId="26" fillId="33" borderId="10" xfId="55" applyNumberFormat="1" applyFont="1" applyFill="1" applyBorder="1" applyAlignment="1">
      <alignment horizontal="center"/>
      <protection/>
    </xf>
    <xf numFmtId="189" fontId="28" fillId="0" borderId="0" xfId="55" applyNumberFormat="1" applyFont="1" applyBorder="1">
      <alignment/>
      <protection/>
    </xf>
    <xf numFmtId="0" fontId="9" fillId="0" borderId="0" xfId="0" applyFont="1" applyAlignment="1">
      <alignment horizontal="left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9" fontId="17" fillId="33" borderId="13" xfId="55" applyNumberFormat="1" applyFont="1" applyFill="1" applyBorder="1" applyAlignment="1">
      <alignment horizontal="center"/>
      <protection/>
    </xf>
    <xf numFmtId="189" fontId="16" fillId="33" borderId="10" xfId="55" applyNumberFormat="1" applyFont="1" applyFill="1" applyBorder="1" applyAlignment="1">
      <alignment horizontal="center"/>
      <protection/>
    </xf>
    <xf numFmtId="189" fontId="29" fillId="0" borderId="0" xfId="55" applyNumberFormat="1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1" xfId="55" applyFont="1" applyBorder="1" applyAlignment="1">
      <alignment horizontal="center" wrapText="1"/>
      <protection/>
    </xf>
    <xf numFmtId="189" fontId="16" fillId="0" borderId="10" xfId="0" applyNumberFormat="1" applyFont="1" applyBorder="1" applyAlignment="1">
      <alignment horizontal="right"/>
    </xf>
    <xf numFmtId="202" fontId="24" fillId="0" borderId="10" xfId="42" applyNumberFormat="1" applyFont="1" applyBorder="1" applyAlignment="1">
      <alignment horizontal="center"/>
    </xf>
    <xf numFmtId="189" fontId="9" fillId="0" borderId="10" xfId="55" applyNumberFormat="1" applyFont="1" applyBorder="1">
      <alignment/>
      <protection/>
    </xf>
    <xf numFmtId="49" fontId="10" fillId="34" borderId="0" xfId="55" applyNumberFormat="1" applyFont="1" applyFill="1" applyAlignment="1">
      <alignment horizontal="right"/>
      <protection/>
    </xf>
    <xf numFmtId="0" fontId="27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189" fontId="13" fillId="34" borderId="10" xfId="55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wrapText="1"/>
    </xf>
    <xf numFmtId="0" fontId="9" fillId="0" borderId="10" xfId="55" applyFont="1" applyBorder="1" applyAlignment="1">
      <alignment wrapText="1"/>
      <protection/>
    </xf>
    <xf numFmtId="0" fontId="16" fillId="0" borderId="13" xfId="55" applyFont="1" applyBorder="1" applyAlignment="1">
      <alignment horizontal="center"/>
      <protection/>
    </xf>
    <xf numFmtId="0" fontId="16" fillId="0" borderId="22" xfId="55" applyFont="1" applyBorder="1" applyAlignment="1">
      <alignment horizontal="center"/>
      <protection/>
    </xf>
    <xf numFmtId="2" fontId="10" fillId="0" borderId="11" xfId="55" applyNumberFormat="1" applyFont="1" applyBorder="1" applyAlignment="1">
      <alignment horizontal="center" textRotation="90"/>
      <protection/>
    </xf>
    <xf numFmtId="2" fontId="10" fillId="0" borderId="15" xfId="55" applyNumberFormat="1" applyFont="1" applyBorder="1" applyAlignment="1">
      <alignment horizontal="center" textRotation="90"/>
      <protection/>
    </xf>
    <xf numFmtId="2" fontId="10" fillId="0" borderId="18" xfId="55" applyNumberFormat="1" applyFont="1" applyBorder="1" applyAlignment="1">
      <alignment horizontal="center" textRotation="90"/>
      <protection/>
    </xf>
    <xf numFmtId="0" fontId="17" fillId="0" borderId="23" xfId="0" applyFont="1" applyBorder="1" applyAlignment="1">
      <alignment horizontal="left"/>
    </xf>
    <xf numFmtId="0" fontId="10" fillId="33" borderId="11" xfId="55" applyFont="1" applyFill="1" applyBorder="1" applyAlignment="1">
      <alignment horizontal="center" vertical="center" wrapText="1"/>
      <protection/>
    </xf>
    <xf numFmtId="0" fontId="10" fillId="33" borderId="15" xfId="55" applyFont="1" applyFill="1" applyBorder="1" applyAlignment="1">
      <alignment horizontal="center" vertical="center" wrapText="1"/>
      <protection/>
    </xf>
    <xf numFmtId="0" fontId="10" fillId="33" borderId="18" xfId="55" applyFont="1" applyFill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5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6" fillId="0" borderId="10" xfId="55" applyFont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JUDGE01.01.08AVAGANIxls.15.18.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0"/>
  <sheetViews>
    <sheetView tabSelected="1" zoomScaleSheetLayoutView="75" zoomScalePageLayoutView="0" workbookViewId="0" topLeftCell="B1">
      <pane ySplit="8280" topLeftCell="A1" activePane="topLeft" state="split"/>
      <selection pane="topLeft" activeCell="AD28" sqref="AD28"/>
      <selection pane="bottomLeft" activeCell="AJ5" sqref="AG5:AJ5"/>
    </sheetView>
  </sheetViews>
  <sheetFormatPr defaultColWidth="9.00390625" defaultRowHeight="12.75" outlineLevelRow="1"/>
  <cols>
    <col min="1" max="1" width="4.125" style="4" customWidth="1"/>
    <col min="2" max="2" width="30.375" style="4" customWidth="1"/>
    <col min="3" max="3" width="8.875" style="4" customWidth="1"/>
    <col min="4" max="4" width="7.75390625" style="4" customWidth="1"/>
    <col min="5" max="5" width="7.375" style="5" customWidth="1"/>
    <col min="6" max="6" width="8.75390625" style="5" customWidth="1"/>
    <col min="7" max="7" width="7.375" style="4" customWidth="1"/>
    <col min="8" max="8" width="7.00390625" style="4" customWidth="1"/>
    <col min="9" max="9" width="7.75390625" style="4" customWidth="1"/>
    <col min="10" max="11" width="6.375" style="4" customWidth="1"/>
    <col min="12" max="12" width="7.375" style="4" customWidth="1"/>
    <col min="13" max="13" width="7.375" style="5" customWidth="1"/>
    <col min="14" max="14" width="7.875" style="4" customWidth="1"/>
    <col min="15" max="15" width="8.75390625" style="5" customWidth="1"/>
    <col min="16" max="16" width="8.25390625" style="5" customWidth="1"/>
    <col min="17" max="17" width="7.75390625" style="4" customWidth="1"/>
    <col min="18" max="18" width="7.625" style="5" customWidth="1"/>
    <col min="19" max="19" width="6.875" style="5" customWidth="1"/>
    <col min="20" max="20" width="7.75390625" style="4" customWidth="1"/>
    <col min="21" max="21" width="9.75390625" style="4" customWidth="1"/>
    <col min="22" max="22" width="7.00390625" style="4" customWidth="1"/>
    <col min="23" max="23" width="6.375" style="5" customWidth="1"/>
    <col min="24" max="24" width="7.625" style="4" customWidth="1"/>
    <col min="25" max="26" width="8.125" style="4" customWidth="1"/>
    <col min="27" max="27" width="6.75390625" style="5" customWidth="1"/>
    <col min="28" max="28" width="7.00390625" style="5" customWidth="1"/>
    <col min="29" max="29" width="9.00390625" style="5" customWidth="1"/>
    <col min="30" max="30" width="11.625" style="4" customWidth="1"/>
    <col min="31" max="16384" width="9.125" style="4" customWidth="1"/>
  </cols>
  <sheetData>
    <row r="1" ht="11.25" customHeight="1"/>
    <row r="2" spans="1:30" ht="18.75" customHeight="1">
      <c r="A2" s="20" t="s">
        <v>45</v>
      </c>
      <c r="B2" s="21"/>
      <c r="C2" s="22" t="s">
        <v>175</v>
      </c>
      <c r="D2" s="20"/>
      <c r="E2" s="23"/>
      <c r="F2" s="23"/>
      <c r="G2" s="20"/>
      <c r="H2" s="20"/>
      <c r="I2" s="20"/>
      <c r="J2" s="20"/>
      <c r="K2" s="20"/>
      <c r="L2" s="20"/>
      <c r="M2" s="23"/>
      <c r="N2" s="20"/>
      <c r="O2" s="23"/>
      <c r="P2" s="23"/>
      <c r="Q2" s="20"/>
      <c r="R2" s="23"/>
      <c r="S2" s="23"/>
      <c r="T2" s="20"/>
      <c r="U2" s="20"/>
      <c r="V2" s="20"/>
      <c r="W2" s="23"/>
      <c r="X2" s="20"/>
      <c r="Y2" s="20"/>
      <c r="Z2" s="20"/>
      <c r="AA2" s="23"/>
      <c r="AB2" s="23"/>
      <c r="AC2" s="23"/>
      <c r="AD2" s="20"/>
    </row>
    <row r="3" spans="1:30" ht="8.25" customHeight="1" hidden="1">
      <c r="A3" s="20"/>
      <c r="B3" s="21"/>
      <c r="C3" s="20"/>
      <c r="D3" s="20"/>
      <c r="E3" s="23"/>
      <c r="F3" s="23"/>
      <c r="G3" s="20"/>
      <c r="H3" s="20"/>
      <c r="I3" s="20"/>
      <c r="J3" s="20"/>
      <c r="K3" s="20"/>
      <c r="L3" s="20"/>
      <c r="M3" s="23"/>
      <c r="N3" s="20"/>
      <c r="O3" s="23"/>
      <c r="P3" s="23"/>
      <c r="Q3" s="20"/>
      <c r="R3" s="23"/>
      <c r="S3" s="23"/>
      <c r="T3" s="20"/>
      <c r="U3" s="20"/>
      <c r="V3" s="20"/>
      <c r="W3" s="23"/>
      <c r="X3" s="20"/>
      <c r="Y3" s="20"/>
      <c r="Z3" s="20"/>
      <c r="AA3" s="23"/>
      <c r="AB3" s="23"/>
      <c r="AC3" s="23"/>
      <c r="AD3" s="20"/>
    </row>
    <row r="4" spans="1:39" s="11" customFormat="1" ht="18" customHeight="1">
      <c r="A4" s="24"/>
      <c r="B4" s="159" t="s">
        <v>46</v>
      </c>
      <c r="C4" s="25">
        <v>4111</v>
      </c>
      <c r="D4" s="26">
        <v>4112</v>
      </c>
      <c r="E4" s="27">
        <v>4212</v>
      </c>
      <c r="F4" s="27">
        <v>4213</v>
      </c>
      <c r="G4" s="27">
        <v>4214</v>
      </c>
      <c r="H4" s="27">
        <v>4215</v>
      </c>
      <c r="I4" s="27">
        <v>4216</v>
      </c>
      <c r="J4" s="28">
        <v>4221</v>
      </c>
      <c r="K4" s="27">
        <v>4232</v>
      </c>
      <c r="L4" s="27">
        <v>4234</v>
      </c>
      <c r="M4" s="27">
        <v>4239</v>
      </c>
      <c r="N4" s="27">
        <v>4241</v>
      </c>
      <c r="O4" s="27">
        <v>4251</v>
      </c>
      <c r="P4" s="27">
        <v>4252</v>
      </c>
      <c r="Q4" s="27">
        <v>4261</v>
      </c>
      <c r="R4" s="27">
        <v>4264</v>
      </c>
      <c r="S4" s="27">
        <v>4267</v>
      </c>
      <c r="T4" s="27">
        <v>4269</v>
      </c>
      <c r="U4" s="29">
        <v>4639</v>
      </c>
      <c r="V4" s="29">
        <v>4637</v>
      </c>
      <c r="W4" s="29">
        <v>4726</v>
      </c>
      <c r="X4" s="29">
        <v>4729</v>
      </c>
      <c r="Y4" s="29">
        <v>4737</v>
      </c>
      <c r="Z4" s="29">
        <v>4819</v>
      </c>
      <c r="AA4" s="29">
        <v>4822</v>
      </c>
      <c r="AB4" s="29">
        <v>4823</v>
      </c>
      <c r="AC4" s="27">
        <v>4891</v>
      </c>
      <c r="AD4" s="155" t="s">
        <v>47</v>
      </c>
      <c r="AE4" s="4"/>
      <c r="AF4" s="4"/>
      <c r="AG4" s="4"/>
      <c r="AH4" s="4"/>
      <c r="AI4" s="4"/>
      <c r="AJ4" s="4"/>
      <c r="AK4" s="4"/>
      <c r="AL4" s="4"/>
      <c r="AM4" s="4"/>
    </row>
    <row r="5" spans="1:30" ht="33" customHeight="1">
      <c r="A5" s="30" t="s">
        <v>48</v>
      </c>
      <c r="B5" s="160"/>
      <c r="C5" s="31" t="s">
        <v>49</v>
      </c>
      <c r="D5" s="32" t="s">
        <v>50</v>
      </c>
      <c r="E5" s="33" t="s">
        <v>72</v>
      </c>
      <c r="F5" s="33" t="s">
        <v>57</v>
      </c>
      <c r="G5" s="33" t="s">
        <v>54</v>
      </c>
      <c r="H5" s="109" t="s">
        <v>128</v>
      </c>
      <c r="I5" s="120" t="s">
        <v>77</v>
      </c>
      <c r="J5" s="34" t="s">
        <v>52</v>
      </c>
      <c r="K5" s="35" t="s">
        <v>84</v>
      </c>
      <c r="L5" s="36" t="s">
        <v>112</v>
      </c>
      <c r="M5" s="33" t="s">
        <v>51</v>
      </c>
      <c r="N5" s="35" t="s">
        <v>109</v>
      </c>
      <c r="O5" s="33" t="s">
        <v>100</v>
      </c>
      <c r="P5" s="33" t="s">
        <v>102</v>
      </c>
      <c r="Q5" s="33" t="s">
        <v>86</v>
      </c>
      <c r="R5" s="34" t="s">
        <v>53</v>
      </c>
      <c r="S5" s="34" t="s">
        <v>130</v>
      </c>
      <c r="T5" s="36" t="s">
        <v>74</v>
      </c>
      <c r="U5" s="36" t="s">
        <v>132</v>
      </c>
      <c r="V5" s="143" t="s">
        <v>166</v>
      </c>
      <c r="W5" s="37" t="s">
        <v>79</v>
      </c>
      <c r="X5" s="37" t="s">
        <v>51</v>
      </c>
      <c r="Y5" s="37" t="s">
        <v>147</v>
      </c>
      <c r="Z5" s="36" t="s">
        <v>87</v>
      </c>
      <c r="AA5" s="38" t="s">
        <v>51</v>
      </c>
      <c r="AB5" s="39" t="s">
        <v>118</v>
      </c>
      <c r="AC5" s="40" t="s">
        <v>121</v>
      </c>
      <c r="AD5" s="156"/>
    </row>
    <row r="6" spans="1:30" ht="35.25" customHeight="1">
      <c r="A6" s="41"/>
      <c r="B6" s="161"/>
      <c r="C6" s="42"/>
      <c r="D6" s="43"/>
      <c r="E6" s="44" t="s">
        <v>73</v>
      </c>
      <c r="F6" s="44" t="s">
        <v>73</v>
      </c>
      <c r="G6" s="44" t="s">
        <v>73</v>
      </c>
      <c r="H6" s="109" t="s">
        <v>129</v>
      </c>
      <c r="I6" s="109" t="s">
        <v>56</v>
      </c>
      <c r="J6" s="45"/>
      <c r="K6" s="44" t="s">
        <v>73</v>
      </c>
      <c r="L6" s="46" t="s">
        <v>78</v>
      </c>
      <c r="M6" s="47" t="s">
        <v>78</v>
      </c>
      <c r="N6" s="46" t="s">
        <v>110</v>
      </c>
      <c r="O6" s="47" t="s">
        <v>101</v>
      </c>
      <c r="P6" s="47" t="s">
        <v>103</v>
      </c>
      <c r="Q6" s="44" t="s">
        <v>75</v>
      </c>
      <c r="R6" s="45" t="s">
        <v>76</v>
      </c>
      <c r="S6" s="45" t="s">
        <v>131</v>
      </c>
      <c r="T6" s="44" t="s">
        <v>75</v>
      </c>
      <c r="U6" s="44" t="s">
        <v>133</v>
      </c>
      <c r="V6" s="44" t="s">
        <v>139</v>
      </c>
      <c r="W6" s="44" t="s">
        <v>58</v>
      </c>
      <c r="X6" s="46" t="s">
        <v>80</v>
      </c>
      <c r="Y6" s="46" t="s">
        <v>148</v>
      </c>
      <c r="Z6" s="46" t="s">
        <v>88</v>
      </c>
      <c r="AA6" s="45" t="s">
        <v>55</v>
      </c>
      <c r="AB6" s="44" t="s">
        <v>119</v>
      </c>
      <c r="AC6" s="48" t="s">
        <v>81</v>
      </c>
      <c r="AD6" s="157"/>
    </row>
    <row r="7" spans="1:39" s="6" customFormat="1" ht="15" customHeight="1">
      <c r="A7" s="49">
        <v>1</v>
      </c>
      <c r="B7" s="128" t="s">
        <v>4</v>
      </c>
      <c r="C7" s="51">
        <v>47800</v>
      </c>
      <c r="D7" s="51">
        <v>1000</v>
      </c>
      <c r="E7" s="51">
        <v>2600</v>
      </c>
      <c r="F7" s="51">
        <v>300</v>
      </c>
      <c r="G7" s="51">
        <v>1200</v>
      </c>
      <c r="H7" s="51">
        <v>44</v>
      </c>
      <c r="I7" s="52"/>
      <c r="J7" s="51">
        <v>300</v>
      </c>
      <c r="K7" s="51">
        <v>400</v>
      </c>
      <c r="L7" s="51">
        <v>250</v>
      </c>
      <c r="M7" s="51">
        <v>1040</v>
      </c>
      <c r="N7" s="51">
        <v>70</v>
      </c>
      <c r="O7" s="51">
        <v>600</v>
      </c>
      <c r="P7" s="51">
        <v>1400</v>
      </c>
      <c r="Q7" s="51">
        <v>1000</v>
      </c>
      <c r="R7" s="51">
        <v>1100</v>
      </c>
      <c r="S7" s="51">
        <v>244.9</v>
      </c>
      <c r="T7" s="51">
        <v>200</v>
      </c>
      <c r="U7" s="51"/>
      <c r="V7" s="51"/>
      <c r="W7" s="51"/>
      <c r="X7" s="51"/>
      <c r="Y7" s="51"/>
      <c r="Z7" s="51"/>
      <c r="AA7" s="51">
        <v>100</v>
      </c>
      <c r="AB7" s="53">
        <v>0</v>
      </c>
      <c r="AC7" s="51"/>
      <c r="AD7" s="51">
        <f>SUM(C7:AC7)</f>
        <v>59648.9</v>
      </c>
      <c r="AE7" s="4"/>
      <c r="AF7" s="4"/>
      <c r="AG7" s="4"/>
      <c r="AH7" s="4"/>
      <c r="AI7" s="4"/>
      <c r="AJ7" s="4"/>
      <c r="AK7" s="4"/>
      <c r="AL7" s="4"/>
      <c r="AM7" s="4"/>
    </row>
    <row r="8" spans="1:39" s="7" customFormat="1" ht="15" customHeight="1" outlineLevel="1">
      <c r="A8" s="49">
        <v>2</v>
      </c>
      <c r="B8" s="54" t="s">
        <v>60</v>
      </c>
      <c r="C8" s="55"/>
      <c r="D8" s="55"/>
      <c r="E8" s="55"/>
      <c r="F8" s="55"/>
      <c r="G8" s="55"/>
      <c r="H8" s="55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>
        <v>12100</v>
      </c>
      <c r="V8" s="55"/>
      <c r="W8" s="55"/>
      <c r="X8" s="55"/>
      <c r="Y8" s="55"/>
      <c r="Z8" s="55"/>
      <c r="AA8" s="55"/>
      <c r="AB8" s="55"/>
      <c r="AC8" s="55"/>
      <c r="AD8" s="51">
        <f aca="true" t="shared" si="0" ref="AD8:AD31">SUM(C8:AC8)</f>
        <v>12100</v>
      </c>
      <c r="AE8" s="4"/>
      <c r="AF8" s="4"/>
      <c r="AG8" s="4"/>
      <c r="AH8" s="4"/>
      <c r="AI8" s="4"/>
      <c r="AJ8" s="4"/>
      <c r="AK8" s="4"/>
      <c r="AL8" s="4"/>
      <c r="AM8" s="4"/>
    </row>
    <row r="9" spans="1:39" s="7" customFormat="1" ht="15" customHeight="1" outlineLevel="1">
      <c r="A9" s="49">
        <v>3</v>
      </c>
      <c r="B9" s="54" t="s">
        <v>61</v>
      </c>
      <c r="C9" s="55"/>
      <c r="D9" s="55"/>
      <c r="E9" s="55"/>
      <c r="F9" s="55"/>
      <c r="G9" s="55"/>
      <c r="H9" s="55"/>
      <c r="I9" s="5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>
        <v>8400</v>
      </c>
      <c r="V9" s="55"/>
      <c r="W9" s="55"/>
      <c r="X9" s="55"/>
      <c r="Y9" s="55"/>
      <c r="Z9" s="55"/>
      <c r="AA9" s="55"/>
      <c r="AB9" s="55"/>
      <c r="AC9" s="55"/>
      <c r="AD9" s="51">
        <f t="shared" si="0"/>
        <v>8400</v>
      </c>
      <c r="AE9" s="4"/>
      <c r="AF9" s="4"/>
      <c r="AG9" s="4"/>
      <c r="AH9" s="4"/>
      <c r="AI9" s="4"/>
      <c r="AJ9" s="4"/>
      <c r="AK9" s="4"/>
      <c r="AL9" s="4"/>
      <c r="AM9" s="4"/>
    </row>
    <row r="10" spans="1:39" s="7" customFormat="1" ht="15" customHeight="1" outlineLevel="1">
      <c r="A10" s="49">
        <v>4</v>
      </c>
      <c r="B10" s="54" t="s">
        <v>1</v>
      </c>
      <c r="C10" s="55"/>
      <c r="D10" s="55"/>
      <c r="E10" s="55"/>
      <c r="F10" s="55"/>
      <c r="G10" s="55"/>
      <c r="H10" s="55"/>
      <c r="I10" s="56"/>
      <c r="J10" s="55"/>
      <c r="K10" s="55"/>
      <c r="L10" s="55"/>
      <c r="M10" s="55"/>
      <c r="N10" s="55"/>
      <c r="O10" s="55"/>
      <c r="P10" s="51"/>
      <c r="Q10" s="55"/>
      <c r="R10" s="55"/>
      <c r="S10" s="55"/>
      <c r="T10" s="55"/>
      <c r="U10" s="55">
        <v>22350</v>
      </c>
      <c r="V10" s="55"/>
      <c r="W10" s="55"/>
      <c r="X10" s="55"/>
      <c r="Y10" s="55"/>
      <c r="Z10" s="148"/>
      <c r="AA10" s="55"/>
      <c r="AB10" s="55"/>
      <c r="AC10" s="55"/>
      <c r="AD10" s="51">
        <f t="shared" si="0"/>
        <v>22350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s="7" customFormat="1" ht="15" customHeight="1" outlineLevel="1">
      <c r="A11" s="49">
        <v>5</v>
      </c>
      <c r="B11" s="54" t="s">
        <v>62</v>
      </c>
      <c r="C11" s="55"/>
      <c r="D11" s="55"/>
      <c r="E11" s="55"/>
      <c r="F11" s="55"/>
      <c r="G11" s="55"/>
      <c r="H11" s="55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>
        <v>28300</v>
      </c>
      <c r="V11" s="55"/>
      <c r="W11" s="55"/>
      <c r="X11" s="55"/>
      <c r="Y11" s="55"/>
      <c r="Z11" s="55"/>
      <c r="AA11" s="55"/>
      <c r="AB11" s="55"/>
      <c r="AC11" s="55"/>
      <c r="AD11" s="51">
        <f t="shared" si="0"/>
        <v>28300</v>
      </c>
      <c r="AE11" s="4"/>
      <c r="AF11" s="4"/>
      <c r="AG11" s="4"/>
      <c r="AH11" s="4"/>
      <c r="AI11" s="4"/>
      <c r="AJ11" s="4"/>
      <c r="AK11" s="4"/>
      <c r="AL11" s="4"/>
      <c r="AM11" s="4"/>
    </row>
    <row r="12" spans="1:39" s="7" customFormat="1" ht="15" customHeight="1" outlineLevel="1">
      <c r="A12" s="49">
        <v>6</v>
      </c>
      <c r="B12" s="54" t="s">
        <v>63</v>
      </c>
      <c r="C12" s="55"/>
      <c r="D12" s="55"/>
      <c r="E12" s="55"/>
      <c r="F12" s="55"/>
      <c r="G12" s="55"/>
      <c r="H12" s="55"/>
      <c r="I12" s="5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>
        <v>17000</v>
      </c>
      <c r="V12" s="55"/>
      <c r="W12" s="55"/>
      <c r="X12" s="55"/>
      <c r="Y12" s="55"/>
      <c r="Z12" s="55"/>
      <c r="AA12" s="55"/>
      <c r="AB12" s="55"/>
      <c r="AC12" s="55"/>
      <c r="AD12" s="51">
        <f t="shared" si="0"/>
        <v>17000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s="7" customFormat="1" ht="15" customHeight="1" outlineLevel="1">
      <c r="A13" s="49">
        <v>7</v>
      </c>
      <c r="B13" s="54" t="s">
        <v>68</v>
      </c>
      <c r="C13" s="55"/>
      <c r="D13" s="55"/>
      <c r="E13" s="55"/>
      <c r="F13" s="55"/>
      <c r="G13" s="56"/>
      <c r="H13" s="56"/>
      <c r="I13" s="56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>
        <v>29300</v>
      </c>
      <c r="V13" s="55"/>
      <c r="W13" s="55"/>
      <c r="X13" s="55"/>
      <c r="Y13" s="55"/>
      <c r="Z13" s="55"/>
      <c r="AA13" s="55"/>
      <c r="AB13" s="55"/>
      <c r="AC13" s="55"/>
      <c r="AD13" s="51">
        <f>SUM(C13:AC13)</f>
        <v>29300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s="7" customFormat="1" ht="15" customHeight="1" outlineLevel="1">
      <c r="A14" s="49">
        <v>8</v>
      </c>
      <c r="B14" s="54" t="s">
        <v>69</v>
      </c>
      <c r="C14" s="55"/>
      <c r="D14" s="55"/>
      <c r="E14" s="55"/>
      <c r="F14" s="55"/>
      <c r="G14" s="56"/>
      <c r="H14" s="56"/>
      <c r="I14" s="5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>
        <v>27400</v>
      </c>
      <c r="V14" s="55"/>
      <c r="W14" s="55"/>
      <c r="X14" s="55"/>
      <c r="Y14" s="55"/>
      <c r="Z14" s="55"/>
      <c r="AA14" s="55"/>
      <c r="AB14" s="55"/>
      <c r="AC14" s="55"/>
      <c r="AD14" s="51">
        <f>SUM(C14:AC14)</f>
        <v>27400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s="7" customFormat="1" ht="15" customHeight="1" outlineLevel="1">
      <c r="A15" s="49">
        <v>9</v>
      </c>
      <c r="B15" s="54" t="s">
        <v>70</v>
      </c>
      <c r="C15" s="55"/>
      <c r="D15" s="55"/>
      <c r="E15" s="55"/>
      <c r="F15" s="55"/>
      <c r="G15" s="56"/>
      <c r="H15" s="56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>
        <v>27300</v>
      </c>
      <c r="V15" s="55"/>
      <c r="W15" s="55"/>
      <c r="X15" s="55"/>
      <c r="Y15" s="55"/>
      <c r="Z15" s="55"/>
      <c r="AA15" s="55"/>
      <c r="AB15" s="55"/>
      <c r="AC15" s="55"/>
      <c r="AD15" s="51">
        <f>SUM(C15:AC15)</f>
        <v>27300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s="6" customFormat="1" ht="15" customHeight="1">
      <c r="A16" s="49">
        <v>10</v>
      </c>
      <c r="B16" s="50" t="s">
        <v>64</v>
      </c>
      <c r="C16" s="51">
        <v>29700</v>
      </c>
      <c r="D16" s="51">
        <v>500</v>
      </c>
      <c r="E16" s="51">
        <v>3500</v>
      </c>
      <c r="F16" s="51"/>
      <c r="G16" s="51">
        <v>72</v>
      </c>
      <c r="H16" s="51">
        <v>147</v>
      </c>
      <c r="I16" s="52">
        <v>1716</v>
      </c>
      <c r="J16" s="51">
        <v>0</v>
      </c>
      <c r="K16" s="51"/>
      <c r="L16" s="51"/>
      <c r="M16" s="51">
        <v>2400</v>
      </c>
      <c r="N16" s="51">
        <v>250</v>
      </c>
      <c r="O16" s="51">
        <v>5500</v>
      </c>
      <c r="P16" s="51">
        <v>2000</v>
      </c>
      <c r="Q16" s="51">
        <v>60</v>
      </c>
      <c r="R16" s="57">
        <v>3200</v>
      </c>
      <c r="S16" s="57"/>
      <c r="T16" s="57">
        <v>1600</v>
      </c>
      <c r="U16" s="57"/>
      <c r="V16" s="57"/>
      <c r="W16" s="51"/>
      <c r="X16" s="51"/>
      <c r="Y16" s="51"/>
      <c r="Z16" s="51"/>
      <c r="AA16" s="51">
        <v>40</v>
      </c>
      <c r="AB16" s="51">
        <v>100</v>
      </c>
      <c r="AC16" s="51"/>
      <c r="AD16" s="51">
        <f t="shared" si="0"/>
        <v>50785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s="8" customFormat="1" ht="15" customHeight="1">
      <c r="A17" s="49">
        <v>11</v>
      </c>
      <c r="B17" s="58" t="s">
        <v>65</v>
      </c>
      <c r="C17" s="59">
        <v>5354.1</v>
      </c>
      <c r="D17" s="59"/>
      <c r="E17" s="59">
        <v>0</v>
      </c>
      <c r="F17" s="59"/>
      <c r="G17" s="59">
        <v>0</v>
      </c>
      <c r="H17" s="59"/>
      <c r="I17" s="59"/>
      <c r="J17" s="59"/>
      <c r="K17" s="59"/>
      <c r="L17" s="59"/>
      <c r="M17" s="51"/>
      <c r="N17" s="59"/>
      <c r="O17" s="51"/>
      <c r="P17" s="51"/>
      <c r="Q17" s="59"/>
      <c r="R17" s="59"/>
      <c r="S17" s="59"/>
      <c r="T17" s="59"/>
      <c r="U17" s="59"/>
      <c r="V17" s="59"/>
      <c r="W17" s="51"/>
      <c r="X17" s="59"/>
      <c r="Y17" s="59"/>
      <c r="Z17" s="59"/>
      <c r="AA17" s="51"/>
      <c r="AB17" s="51"/>
      <c r="AC17" s="51"/>
      <c r="AD17" s="51">
        <f t="shared" si="0"/>
        <v>5354.1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s="6" customFormat="1" ht="15" customHeight="1">
      <c r="A18" s="49">
        <v>12</v>
      </c>
      <c r="B18" s="50" t="s">
        <v>105</v>
      </c>
      <c r="C18" s="51"/>
      <c r="D18" s="51"/>
      <c r="E18" s="51"/>
      <c r="F18" s="51"/>
      <c r="G18" s="52"/>
      <c r="H18" s="52"/>
      <c r="I18" s="52">
        <v>2860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 t="s">
        <v>107</v>
      </c>
      <c r="U18" s="51"/>
      <c r="V18" s="51"/>
      <c r="W18" s="51">
        <v>400</v>
      </c>
      <c r="X18" s="51">
        <v>5500</v>
      </c>
      <c r="Y18" s="51"/>
      <c r="Z18" s="51">
        <v>1000</v>
      </c>
      <c r="AA18" s="51"/>
      <c r="AB18" s="51"/>
      <c r="AC18" s="51"/>
      <c r="AD18" s="51">
        <f t="shared" si="0"/>
        <v>9760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s="6" customFormat="1" ht="15" customHeight="1">
      <c r="A19" s="49">
        <v>13</v>
      </c>
      <c r="B19" s="60" t="s">
        <v>126</v>
      </c>
      <c r="C19" s="61"/>
      <c r="D19" s="51"/>
      <c r="E19" s="51"/>
      <c r="F19" s="51"/>
      <c r="G19" s="52"/>
      <c r="H19" s="52"/>
      <c r="I19" s="5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>
        <v>0</v>
      </c>
      <c r="Y19" s="51"/>
      <c r="Z19" s="51"/>
      <c r="AA19" s="51"/>
      <c r="AB19" s="51"/>
      <c r="AC19" s="51"/>
      <c r="AD19" s="51">
        <f t="shared" si="0"/>
        <v>0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s="6" customFormat="1" ht="15" customHeight="1">
      <c r="A20" s="49">
        <v>14</v>
      </c>
      <c r="B20" s="60" t="s">
        <v>127</v>
      </c>
      <c r="C20" s="61"/>
      <c r="D20" s="51"/>
      <c r="E20" s="51"/>
      <c r="F20" s="51"/>
      <c r="G20" s="52"/>
      <c r="H20" s="52"/>
      <c r="I20" s="5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>
        <v>0</v>
      </c>
      <c r="Y20" s="51"/>
      <c r="Z20" s="51"/>
      <c r="AA20" s="51"/>
      <c r="AB20" s="51"/>
      <c r="AC20" s="51"/>
      <c r="AD20" s="51">
        <f t="shared" si="0"/>
        <v>0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s="7" customFormat="1" ht="16.5" customHeight="1" outlineLevel="1">
      <c r="A21" s="49">
        <v>15</v>
      </c>
      <c r="B21" s="50" t="s">
        <v>106</v>
      </c>
      <c r="C21" s="55"/>
      <c r="D21" s="55"/>
      <c r="E21" s="55"/>
      <c r="F21" s="55"/>
      <c r="G21" s="56"/>
      <c r="H21" s="56"/>
      <c r="I21" s="56"/>
      <c r="J21" s="55"/>
      <c r="K21" s="55"/>
      <c r="L21" s="55"/>
      <c r="M21" s="55"/>
      <c r="N21" s="55">
        <v>450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1">
        <f t="shared" si="0"/>
        <v>450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s="7" customFormat="1" ht="15" customHeight="1" outlineLevel="1">
      <c r="A22" s="49">
        <v>16</v>
      </c>
      <c r="B22" s="50" t="s">
        <v>140</v>
      </c>
      <c r="C22" s="55">
        <v>2800</v>
      </c>
      <c r="D22" s="55"/>
      <c r="E22" s="55"/>
      <c r="F22" s="55">
        <v>18192</v>
      </c>
      <c r="G22" s="56"/>
      <c r="H22" s="56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1">
        <f>SUM(C22:AC22)</f>
        <v>20992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s="7" customFormat="1" ht="15" customHeight="1" outlineLevel="1">
      <c r="A23" s="49">
        <v>17</v>
      </c>
      <c r="B23" s="50" t="s">
        <v>108</v>
      </c>
      <c r="C23" s="55"/>
      <c r="D23" s="55"/>
      <c r="E23" s="55"/>
      <c r="F23" s="55"/>
      <c r="G23" s="56"/>
      <c r="H23" s="56"/>
      <c r="I23" s="56"/>
      <c r="J23" s="55"/>
      <c r="K23" s="55"/>
      <c r="L23" s="55"/>
      <c r="M23" s="55">
        <v>300</v>
      </c>
      <c r="N23" s="55">
        <v>1000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1"/>
      <c r="AC23" s="55"/>
      <c r="AD23" s="51">
        <f t="shared" si="0"/>
        <v>1300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s="7" customFormat="1" ht="13.5" customHeight="1" outlineLevel="1">
      <c r="A24" s="49">
        <v>18</v>
      </c>
      <c r="B24" s="50" t="s">
        <v>111</v>
      </c>
      <c r="C24" s="55"/>
      <c r="D24" s="55"/>
      <c r="E24" s="55"/>
      <c r="F24" s="55"/>
      <c r="G24" s="56"/>
      <c r="H24" s="56"/>
      <c r="I24" s="56"/>
      <c r="J24" s="55"/>
      <c r="K24" s="55"/>
      <c r="L24" s="55"/>
      <c r="M24" s="55">
        <v>1400</v>
      </c>
      <c r="N24" s="55"/>
      <c r="O24" s="55"/>
      <c r="P24" s="55"/>
      <c r="Q24" s="55"/>
      <c r="R24" s="55"/>
      <c r="S24" s="55"/>
      <c r="T24" s="55">
        <v>3300</v>
      </c>
      <c r="U24" s="55"/>
      <c r="V24" s="55"/>
      <c r="W24" s="55"/>
      <c r="X24" s="55"/>
      <c r="Y24" s="55"/>
      <c r="Z24" s="55"/>
      <c r="AA24" s="55"/>
      <c r="AB24" s="55"/>
      <c r="AC24" s="55"/>
      <c r="AD24" s="51">
        <f t="shared" si="0"/>
        <v>4700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s="7" customFormat="1" ht="13.5" customHeight="1" outlineLevel="1">
      <c r="A25" s="49">
        <v>19</v>
      </c>
      <c r="B25" s="50" t="s">
        <v>165</v>
      </c>
      <c r="C25" s="55"/>
      <c r="D25" s="55"/>
      <c r="E25" s="55"/>
      <c r="F25" s="55"/>
      <c r="G25" s="56"/>
      <c r="H25" s="56"/>
      <c r="I25" s="56"/>
      <c r="J25" s="55"/>
      <c r="K25" s="55"/>
      <c r="L25" s="55"/>
      <c r="M25" s="55"/>
      <c r="N25" s="55">
        <v>2510</v>
      </c>
      <c r="O25" s="55"/>
      <c r="P25" s="55"/>
      <c r="Q25" s="55"/>
      <c r="R25" s="55"/>
      <c r="S25" s="55"/>
      <c r="T25" s="55">
        <v>0</v>
      </c>
      <c r="U25" s="55"/>
      <c r="V25" s="55"/>
      <c r="W25" s="55"/>
      <c r="X25" s="55"/>
      <c r="Y25" s="55"/>
      <c r="Z25" s="55"/>
      <c r="AA25" s="55"/>
      <c r="AB25" s="55"/>
      <c r="AC25" s="55"/>
      <c r="AD25" s="51">
        <f t="shared" si="0"/>
        <v>2510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s="7" customFormat="1" ht="13.5" customHeight="1" outlineLevel="1">
      <c r="A26" s="49">
        <v>20</v>
      </c>
      <c r="B26" s="126" t="s">
        <v>2</v>
      </c>
      <c r="C26" s="55"/>
      <c r="D26" s="55"/>
      <c r="E26" s="55"/>
      <c r="F26" s="55">
        <v>100</v>
      </c>
      <c r="G26" s="56"/>
      <c r="H26" s="56"/>
      <c r="I26" s="56"/>
      <c r="J26" s="55"/>
      <c r="K26" s="55"/>
      <c r="L26" s="55"/>
      <c r="M26" s="55">
        <v>200</v>
      </c>
      <c r="N26" s="55"/>
      <c r="O26" s="55"/>
      <c r="P26" s="55"/>
      <c r="Q26" s="55"/>
      <c r="R26" s="55"/>
      <c r="S26" s="55"/>
      <c r="T26" s="55">
        <v>0</v>
      </c>
      <c r="U26" s="55"/>
      <c r="V26" s="55">
        <v>0</v>
      </c>
      <c r="W26" s="55"/>
      <c r="X26" s="55"/>
      <c r="Y26" s="55"/>
      <c r="Z26" s="55"/>
      <c r="AA26" s="55"/>
      <c r="AB26" s="55"/>
      <c r="AC26" s="55"/>
      <c r="AD26" s="51">
        <f t="shared" si="0"/>
        <v>300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s="7" customFormat="1" ht="13.5" customHeight="1" outlineLevel="1">
      <c r="A27" s="49">
        <v>21</v>
      </c>
      <c r="B27" s="126" t="s">
        <v>173</v>
      </c>
      <c r="C27" s="55"/>
      <c r="D27" s="55"/>
      <c r="E27" s="55"/>
      <c r="F27" s="55"/>
      <c r="G27" s="56"/>
      <c r="H27" s="56"/>
      <c r="I27" s="56"/>
      <c r="J27" s="55"/>
      <c r="K27" s="55"/>
      <c r="L27" s="55"/>
      <c r="M27" s="55"/>
      <c r="N27" s="55"/>
      <c r="O27" s="55">
        <v>0</v>
      </c>
      <c r="P27" s="55">
        <v>200</v>
      </c>
      <c r="Q27" s="55"/>
      <c r="R27" s="55"/>
      <c r="S27" s="55"/>
      <c r="T27" s="55"/>
      <c r="U27" s="55"/>
      <c r="V27" s="55"/>
      <c r="W27" s="55"/>
      <c r="X27" s="55"/>
      <c r="Y27" s="55">
        <v>0</v>
      </c>
      <c r="Z27" s="55"/>
      <c r="AA27" s="55"/>
      <c r="AB27" s="55"/>
      <c r="AC27" s="55"/>
      <c r="AD27" s="55">
        <f>SUM(C27:AC27)</f>
        <v>200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s="7" customFormat="1" ht="13.5" customHeight="1" outlineLevel="1">
      <c r="A28" s="49">
        <v>22</v>
      </c>
      <c r="B28" s="126" t="s">
        <v>179</v>
      </c>
      <c r="C28" s="55"/>
      <c r="D28" s="55"/>
      <c r="E28" s="55"/>
      <c r="F28" s="55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>
        <v>750</v>
      </c>
      <c r="U28" s="55">
        <v>0</v>
      </c>
      <c r="V28" s="55">
        <v>0</v>
      </c>
      <c r="W28" s="55"/>
      <c r="X28" s="55"/>
      <c r="Y28" s="55"/>
      <c r="Z28" s="55"/>
      <c r="AA28" s="55"/>
      <c r="AB28" s="55"/>
      <c r="AC28" s="55"/>
      <c r="AD28" s="55">
        <f>SUM(C28:AC28)</f>
        <v>750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s="7" customFormat="1" ht="13.5" customHeight="1" outlineLevel="1">
      <c r="A29" s="49">
        <v>23</v>
      </c>
      <c r="B29" s="128" t="s">
        <v>67</v>
      </c>
      <c r="C29" s="55"/>
      <c r="D29" s="55"/>
      <c r="E29" s="55"/>
      <c r="F29" s="55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>
        <v>21400</v>
      </c>
      <c r="AD29" s="51">
        <f t="shared" si="0"/>
        <v>21400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s="7" customFormat="1" ht="15" customHeight="1" outlineLevel="1">
      <c r="A30" s="49">
        <v>24</v>
      </c>
      <c r="B30" s="127" t="s">
        <v>66</v>
      </c>
      <c r="C30" s="62"/>
      <c r="D30" s="129"/>
      <c r="E30" s="62">
        <v>401.2</v>
      </c>
      <c r="F30" s="62"/>
      <c r="G30" s="63">
        <v>25</v>
      </c>
      <c r="H30" s="63"/>
      <c r="I30" s="63"/>
      <c r="J30" s="62"/>
      <c r="K30" s="64"/>
      <c r="L30" s="64"/>
      <c r="M30" s="62"/>
      <c r="N30" s="64">
        <v>0</v>
      </c>
      <c r="O30" s="62">
        <v>0</v>
      </c>
      <c r="P30" s="62">
        <v>0</v>
      </c>
      <c r="Q30" s="64"/>
      <c r="R30" s="62">
        <v>0</v>
      </c>
      <c r="S30" s="62"/>
      <c r="T30" s="62">
        <v>0</v>
      </c>
      <c r="U30" s="62"/>
      <c r="V30" s="62"/>
      <c r="W30" s="62"/>
      <c r="X30" s="62"/>
      <c r="Y30" s="55"/>
      <c r="Z30" s="64"/>
      <c r="AA30" s="62"/>
      <c r="AB30" s="62"/>
      <c r="AC30" s="130"/>
      <c r="AD30" s="150">
        <f t="shared" si="0"/>
        <v>426.2</v>
      </c>
      <c r="AE30" s="4"/>
      <c r="AF30" s="4"/>
      <c r="AG30" s="4"/>
      <c r="AH30" s="4"/>
      <c r="AI30" s="4"/>
      <c r="AJ30" s="4"/>
      <c r="AK30" s="4"/>
      <c r="AL30" s="4"/>
      <c r="AM30" s="4"/>
    </row>
    <row r="31" spans="1:39" s="7" customFormat="1" ht="15" customHeight="1" outlineLevel="1">
      <c r="A31" s="49">
        <v>25</v>
      </c>
      <c r="B31" s="127" t="s">
        <v>145</v>
      </c>
      <c r="C31" s="62"/>
      <c r="D31" s="62"/>
      <c r="E31" s="62">
        <v>388.9</v>
      </c>
      <c r="F31" s="62"/>
      <c r="G31" s="63"/>
      <c r="H31" s="63"/>
      <c r="I31" s="63"/>
      <c r="J31" s="62"/>
      <c r="K31" s="64"/>
      <c r="L31" s="64"/>
      <c r="M31" s="62"/>
      <c r="N31" s="64"/>
      <c r="O31" s="62"/>
      <c r="P31" s="62"/>
      <c r="Q31" s="64"/>
      <c r="R31" s="62">
        <v>0</v>
      </c>
      <c r="S31" s="62"/>
      <c r="T31" s="62"/>
      <c r="U31" s="62"/>
      <c r="V31" s="62"/>
      <c r="W31" s="62"/>
      <c r="X31" s="62"/>
      <c r="Y31" s="55"/>
      <c r="Z31" s="64"/>
      <c r="AA31" s="62"/>
      <c r="AB31" s="62"/>
      <c r="AC31" s="130"/>
      <c r="AD31" s="150">
        <f t="shared" si="0"/>
        <v>388.9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s="7" customFormat="1" ht="15" customHeight="1">
      <c r="A32" s="153" t="s">
        <v>71</v>
      </c>
      <c r="B32" s="154"/>
      <c r="C32" s="55">
        <f aca="true" t="shared" si="1" ref="C32:S32">SUM(C7:C25)</f>
        <v>85654.1</v>
      </c>
      <c r="D32" s="55">
        <f t="shared" si="1"/>
        <v>1500</v>
      </c>
      <c r="E32" s="55">
        <f t="shared" si="1"/>
        <v>6100</v>
      </c>
      <c r="F32" s="55">
        <f>SUM(F7:F26)</f>
        <v>18592</v>
      </c>
      <c r="G32" s="55">
        <f t="shared" si="1"/>
        <v>1272</v>
      </c>
      <c r="H32" s="55">
        <f t="shared" si="1"/>
        <v>191</v>
      </c>
      <c r="I32" s="55">
        <f t="shared" si="1"/>
        <v>4576</v>
      </c>
      <c r="J32" s="55">
        <f t="shared" si="1"/>
        <v>300</v>
      </c>
      <c r="K32" s="55">
        <f t="shared" si="1"/>
        <v>400</v>
      </c>
      <c r="L32" s="55">
        <f t="shared" si="1"/>
        <v>250</v>
      </c>
      <c r="M32" s="55">
        <f>SUM(M7:M26)</f>
        <v>5340</v>
      </c>
      <c r="N32" s="55">
        <f>SUM(N7:N26)</f>
        <v>4280</v>
      </c>
      <c r="O32" s="55">
        <f>SUM(O7:O27)</f>
        <v>6100</v>
      </c>
      <c r="P32" s="55">
        <f>SUM(P7:P27)</f>
        <v>3600</v>
      </c>
      <c r="Q32" s="55">
        <f t="shared" si="1"/>
        <v>1060</v>
      </c>
      <c r="R32" s="55">
        <f t="shared" si="1"/>
        <v>4300</v>
      </c>
      <c r="S32" s="55">
        <f t="shared" si="1"/>
        <v>244.9</v>
      </c>
      <c r="T32" s="55">
        <f>SUM(T7:T28)</f>
        <v>5850</v>
      </c>
      <c r="U32" s="55">
        <f>SUM(U7:U31)</f>
        <v>172150</v>
      </c>
      <c r="V32" s="55">
        <f>SUM(V11:V31)</f>
        <v>0</v>
      </c>
      <c r="W32" s="55">
        <f aca="true" t="shared" si="2" ref="W32:AB32">SUM(W7:W25)</f>
        <v>400</v>
      </c>
      <c r="X32" s="55">
        <f t="shared" si="2"/>
        <v>5500</v>
      </c>
      <c r="Y32" s="55">
        <f>SUM(Y7:Y31)</f>
        <v>0</v>
      </c>
      <c r="Z32" s="55">
        <f t="shared" si="2"/>
        <v>1000</v>
      </c>
      <c r="AA32" s="55">
        <f t="shared" si="2"/>
        <v>140</v>
      </c>
      <c r="AB32" s="136">
        <f t="shared" si="2"/>
        <v>100</v>
      </c>
      <c r="AC32" s="55">
        <f>AC29</f>
        <v>21400</v>
      </c>
      <c r="AD32" s="137">
        <f>SUM(AD7:AD29)</f>
        <v>350300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0" ht="18.75" customHeight="1">
      <c r="A33" s="65"/>
      <c r="B33" s="20"/>
      <c r="C33" s="20"/>
      <c r="D33" s="20"/>
      <c r="E33" s="23"/>
      <c r="F33" s="23"/>
      <c r="G33" s="20"/>
      <c r="H33" s="20"/>
      <c r="I33" s="66"/>
      <c r="J33" s="66"/>
      <c r="K33" s="66"/>
      <c r="L33" s="66"/>
      <c r="M33" s="67"/>
      <c r="N33" s="66"/>
      <c r="O33" s="67"/>
      <c r="P33" s="158" t="s">
        <v>146</v>
      </c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38"/>
      <c r="AD33" s="131">
        <v>9255.2</v>
      </c>
    </row>
    <row r="34" spans="1:30" ht="18.75" customHeight="1">
      <c r="A34" s="65"/>
      <c r="B34" s="20"/>
      <c r="C34" s="20"/>
      <c r="D34" s="20"/>
      <c r="E34" s="23"/>
      <c r="F34" s="23"/>
      <c r="G34" s="20"/>
      <c r="H34" s="20"/>
      <c r="I34" s="66"/>
      <c r="J34" s="66"/>
      <c r="K34" s="66"/>
      <c r="L34" s="66"/>
      <c r="M34" s="67"/>
      <c r="N34" s="66"/>
      <c r="O34" s="67"/>
      <c r="P34" s="121" t="s">
        <v>3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69"/>
      <c r="AC34" s="68"/>
      <c r="AD34" s="147"/>
    </row>
    <row r="35" spans="1:30" ht="21.75" customHeight="1">
      <c r="A35" s="20"/>
      <c r="B35" s="20" t="s">
        <v>107</v>
      </c>
      <c r="C35" s="20"/>
      <c r="D35" s="20"/>
      <c r="E35" s="23"/>
      <c r="F35" s="23"/>
      <c r="G35" s="70"/>
      <c r="H35" s="70"/>
      <c r="I35" s="71"/>
      <c r="J35" s="23"/>
      <c r="K35" s="23"/>
      <c r="L35" s="23"/>
      <c r="M35" s="23"/>
      <c r="N35" s="19"/>
      <c r="O35" s="23"/>
      <c r="P35" s="23"/>
      <c r="Q35" s="20"/>
      <c r="R35" s="72"/>
      <c r="S35" s="72"/>
      <c r="T35" s="73" t="s">
        <v>134</v>
      </c>
      <c r="U35" s="73"/>
      <c r="V35" s="73"/>
      <c r="W35" s="74"/>
      <c r="X35" s="74"/>
      <c r="Y35" s="74"/>
      <c r="Z35" s="75" t="s">
        <v>99</v>
      </c>
      <c r="AA35" s="76"/>
      <c r="AB35" s="77"/>
      <c r="AC35" s="78"/>
      <c r="AD35" s="79"/>
    </row>
    <row r="36" spans="5:30" ht="1.5" customHeight="1" hidden="1">
      <c r="E36" s="4"/>
      <c r="F36" s="4"/>
      <c r="N36" s="3"/>
      <c r="O36" s="23"/>
      <c r="P36" s="23"/>
      <c r="Q36" s="20"/>
      <c r="R36" s="72"/>
      <c r="S36" s="72"/>
      <c r="T36" s="73"/>
      <c r="U36" s="73"/>
      <c r="V36" s="73"/>
      <c r="W36" s="74"/>
      <c r="X36" s="74"/>
      <c r="Y36" s="74"/>
      <c r="Z36" s="75"/>
      <c r="AA36" s="22"/>
      <c r="AB36" s="80"/>
      <c r="AC36" s="20"/>
      <c r="AD36" s="79"/>
    </row>
    <row r="37" spans="5:30" ht="15.75" customHeight="1">
      <c r="E37" s="9"/>
      <c r="F37" s="9"/>
      <c r="N37" s="14"/>
      <c r="O37" s="23"/>
      <c r="P37" s="23"/>
      <c r="Q37" s="20"/>
      <c r="R37" s="76"/>
      <c r="S37" s="76" t="s">
        <v>135</v>
      </c>
      <c r="T37" s="73"/>
      <c r="U37" s="73"/>
      <c r="V37" s="73"/>
      <c r="W37" s="74"/>
      <c r="X37" s="74"/>
      <c r="Y37" s="74"/>
      <c r="Z37" s="75" t="s">
        <v>98</v>
      </c>
      <c r="AA37" s="76"/>
      <c r="AB37" s="81"/>
      <c r="AC37" s="23"/>
      <c r="AD37" s="79"/>
    </row>
    <row r="38" spans="5:6" ht="12.75">
      <c r="E38" s="9"/>
      <c r="F38" s="9"/>
    </row>
    <row r="39" spans="5:30" ht="12.75">
      <c r="E39" s="9"/>
      <c r="F39" s="9"/>
      <c r="AD39" s="10"/>
    </row>
    <row r="40" spans="5:6" ht="12.75">
      <c r="E40" s="9"/>
      <c r="F40" s="9"/>
    </row>
  </sheetData>
  <sheetProtection/>
  <mergeCells count="4">
    <mergeCell ref="A32:B32"/>
    <mergeCell ref="AD4:AD6"/>
    <mergeCell ref="P33:AB33"/>
    <mergeCell ref="B4:B6"/>
  </mergeCells>
  <printOptions/>
  <pageMargins left="0.19" right="0.28" top="0.17" bottom="0.22" header="0.17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49">
      <selection activeCell="E61" sqref="E61"/>
    </sheetView>
  </sheetViews>
  <sheetFormatPr defaultColWidth="9.00390625" defaultRowHeight="12.75"/>
  <cols>
    <col min="1" max="1" width="3.00390625" style="0" customWidth="1"/>
    <col min="2" max="2" width="5.375" style="1" customWidth="1"/>
    <col min="3" max="3" width="59.25390625" style="0" customWidth="1"/>
    <col min="4" max="4" width="15.00390625" style="3" customWidth="1"/>
    <col min="5" max="5" width="14.00390625" style="0" customWidth="1"/>
  </cols>
  <sheetData>
    <row r="1" spans="1:6" ht="15.75" customHeight="1">
      <c r="A1" s="162" t="s">
        <v>176</v>
      </c>
      <c r="B1" s="162"/>
      <c r="C1" s="162"/>
      <c r="D1" s="162"/>
      <c r="E1" s="162"/>
      <c r="F1" s="15"/>
    </row>
    <row r="2" spans="1:5" ht="1.5" customHeight="1" hidden="1">
      <c r="A2" s="17"/>
      <c r="B2" s="18"/>
      <c r="C2" s="17"/>
      <c r="D2" s="19"/>
      <c r="E2" s="17"/>
    </row>
    <row r="3" spans="1:5" ht="12" customHeight="1">
      <c r="A3" s="83"/>
      <c r="B3" s="84"/>
      <c r="C3" s="83"/>
      <c r="D3" s="119" t="s">
        <v>44</v>
      </c>
      <c r="E3" s="65" t="s">
        <v>44</v>
      </c>
    </row>
    <row r="4" spans="1:5" ht="14.25" customHeight="1">
      <c r="A4" s="83"/>
      <c r="B4" s="85" t="s">
        <v>10</v>
      </c>
      <c r="C4" s="86" t="s">
        <v>5</v>
      </c>
      <c r="D4" s="87" t="s">
        <v>142</v>
      </c>
      <c r="E4" s="88" t="s">
        <v>143</v>
      </c>
    </row>
    <row r="5" spans="1:6" ht="19.5" customHeight="1">
      <c r="A5" s="83"/>
      <c r="B5" s="89" t="s">
        <v>122</v>
      </c>
      <c r="C5" s="90" t="s">
        <v>6</v>
      </c>
      <c r="D5" s="149">
        <f>D6+D38+D42+D58</f>
        <v>350300</v>
      </c>
      <c r="E5" s="91">
        <f>E43+E60</f>
        <v>21018</v>
      </c>
      <c r="F5" s="3"/>
    </row>
    <row r="6" spans="1:5" ht="15.75">
      <c r="A6" s="83"/>
      <c r="B6" s="85"/>
      <c r="C6" s="90" t="s">
        <v>41</v>
      </c>
      <c r="D6" s="149">
        <f>D7+D10+D14+D33</f>
        <v>80221.8</v>
      </c>
      <c r="E6" s="92"/>
    </row>
    <row r="7" spans="1:5" ht="18" customHeight="1">
      <c r="A7" s="83"/>
      <c r="B7" s="85" t="s">
        <v>11</v>
      </c>
      <c r="C7" s="92" t="s">
        <v>7</v>
      </c>
      <c r="D7" s="149">
        <v>43000</v>
      </c>
      <c r="E7" s="92"/>
    </row>
    <row r="8" spans="1:5" ht="14.25">
      <c r="A8" s="83"/>
      <c r="B8" s="85"/>
      <c r="C8" s="92" t="s">
        <v>43</v>
      </c>
      <c r="D8" s="93">
        <v>4300</v>
      </c>
      <c r="E8" s="92"/>
    </row>
    <row r="9" spans="1:5" ht="18" customHeight="1">
      <c r="A9" s="83"/>
      <c r="B9" s="85"/>
      <c r="C9" s="92" t="s">
        <v>13</v>
      </c>
      <c r="D9" s="93">
        <v>38700</v>
      </c>
      <c r="E9" s="92"/>
    </row>
    <row r="10" spans="1:5" ht="15" customHeight="1">
      <c r="A10" s="83"/>
      <c r="B10" s="85" t="s">
        <v>12</v>
      </c>
      <c r="C10" s="123" t="s">
        <v>144</v>
      </c>
      <c r="D10" s="149">
        <v>24000</v>
      </c>
      <c r="E10" s="92"/>
    </row>
    <row r="11" spans="1:5" ht="15.75" customHeight="1">
      <c r="A11" s="83"/>
      <c r="B11" s="85"/>
      <c r="C11" s="92" t="s">
        <v>8</v>
      </c>
      <c r="D11" s="93">
        <v>23600</v>
      </c>
      <c r="E11" s="92"/>
    </row>
    <row r="12" spans="1:5" ht="16.5" customHeight="1">
      <c r="A12" s="83"/>
      <c r="B12" s="85"/>
      <c r="C12" s="92" t="s">
        <v>9</v>
      </c>
      <c r="D12" s="93">
        <v>400</v>
      </c>
      <c r="E12" s="92"/>
    </row>
    <row r="13" spans="1:5" ht="28.5" customHeight="1">
      <c r="A13" s="83"/>
      <c r="B13" s="85" t="s">
        <v>14</v>
      </c>
      <c r="C13" s="94" t="s">
        <v>15</v>
      </c>
      <c r="D13" s="93"/>
      <c r="E13" s="92"/>
    </row>
    <row r="14" spans="1:5" ht="16.5" customHeight="1">
      <c r="A14" s="83"/>
      <c r="B14" s="85"/>
      <c r="C14" s="92" t="s">
        <v>16</v>
      </c>
      <c r="D14" s="149">
        <f>D16+D17+D18+D19+D20+D21+D22+D23+D24+D25+D26+D27+D28+D29+D30+D31+D32</f>
        <v>5021.8</v>
      </c>
      <c r="E14" s="92"/>
    </row>
    <row r="15" spans="1:5" ht="16.5" customHeight="1">
      <c r="A15" s="83"/>
      <c r="B15" s="85"/>
      <c r="C15" s="92" t="s">
        <v>172</v>
      </c>
      <c r="D15" s="93"/>
      <c r="E15" s="92"/>
    </row>
    <row r="16" spans="1:5" ht="16.5" customHeight="1">
      <c r="A16" s="83"/>
      <c r="B16" s="85"/>
      <c r="C16" s="92" t="s">
        <v>155</v>
      </c>
      <c r="D16" s="93">
        <v>350</v>
      </c>
      <c r="E16" s="92"/>
    </row>
    <row r="17" spans="1:5" ht="18" customHeight="1">
      <c r="A17" s="83"/>
      <c r="B17" s="85"/>
      <c r="C17" s="92" t="s">
        <v>17</v>
      </c>
      <c r="D17" s="93">
        <v>10</v>
      </c>
      <c r="E17" s="92"/>
    </row>
    <row r="18" spans="1:5" ht="16.5" customHeight="1">
      <c r="A18" s="83"/>
      <c r="B18" s="85"/>
      <c r="C18" s="92" t="s">
        <v>18</v>
      </c>
      <c r="D18" s="93">
        <v>0</v>
      </c>
      <c r="E18" s="92"/>
    </row>
    <row r="19" spans="1:5" ht="18" customHeight="1">
      <c r="A19" s="83"/>
      <c r="B19" s="85"/>
      <c r="C19" s="92" t="s">
        <v>85</v>
      </c>
      <c r="D19" s="93">
        <v>0</v>
      </c>
      <c r="E19" s="92"/>
    </row>
    <row r="20" spans="1:5" ht="18.75" customHeight="1">
      <c r="A20" s="83"/>
      <c r="B20" s="85"/>
      <c r="C20" s="92" t="s">
        <v>171</v>
      </c>
      <c r="D20" s="93">
        <v>40</v>
      </c>
      <c r="E20" s="92"/>
    </row>
    <row r="21" spans="1:5" ht="12.75" customHeight="1">
      <c r="A21" s="83"/>
      <c r="B21" s="85"/>
      <c r="C21" s="92" t="s">
        <v>170</v>
      </c>
      <c r="D21" s="93">
        <v>100</v>
      </c>
      <c r="E21" s="92"/>
    </row>
    <row r="22" spans="1:5" ht="18.75" customHeight="1">
      <c r="A22" s="83"/>
      <c r="B22" s="85"/>
      <c r="C22" s="122" t="s">
        <v>156</v>
      </c>
      <c r="D22" s="93">
        <v>234.5</v>
      </c>
      <c r="E22" s="92"/>
    </row>
    <row r="23" spans="1:5" ht="19.5" customHeight="1">
      <c r="A23" s="83"/>
      <c r="B23" s="85"/>
      <c r="C23" s="122" t="s">
        <v>160</v>
      </c>
      <c r="D23" s="93">
        <v>100</v>
      </c>
      <c r="E23" s="92"/>
    </row>
    <row r="24" spans="1:6" ht="17.25" customHeight="1">
      <c r="A24" s="83"/>
      <c r="B24" s="85"/>
      <c r="C24" s="92" t="s">
        <v>157</v>
      </c>
      <c r="D24" s="93">
        <v>838</v>
      </c>
      <c r="E24" s="92"/>
      <c r="F24" t="s">
        <v>107</v>
      </c>
    </row>
    <row r="25" spans="1:5" ht="17.25" customHeight="1">
      <c r="A25" s="83"/>
      <c r="B25" s="85"/>
      <c r="C25" s="92" t="s">
        <v>158</v>
      </c>
      <c r="D25" s="93">
        <v>788</v>
      </c>
      <c r="E25" s="92"/>
    </row>
    <row r="26" spans="1:5" ht="17.25" customHeight="1">
      <c r="A26" s="83"/>
      <c r="B26" s="85"/>
      <c r="C26" s="92" t="s">
        <v>159</v>
      </c>
      <c r="D26" s="93">
        <v>138.3</v>
      </c>
      <c r="E26" s="92"/>
    </row>
    <row r="27" spans="1:5" ht="17.25" customHeight="1">
      <c r="A27" s="83"/>
      <c r="B27" s="85"/>
      <c r="C27" s="122" t="s">
        <v>0</v>
      </c>
      <c r="D27" s="93">
        <v>90</v>
      </c>
      <c r="E27" s="92"/>
    </row>
    <row r="28" spans="1:5" ht="17.25" customHeight="1">
      <c r="A28" s="83"/>
      <c r="B28" s="85"/>
      <c r="C28" s="92" t="s">
        <v>178</v>
      </c>
      <c r="D28" s="93">
        <v>1200</v>
      </c>
      <c r="E28" s="92"/>
    </row>
    <row r="29" spans="1:5" ht="15.75">
      <c r="A29" s="83"/>
      <c r="B29" s="85"/>
      <c r="C29" s="92" t="s">
        <v>174</v>
      </c>
      <c r="D29" s="93">
        <v>75</v>
      </c>
      <c r="E29" s="92"/>
    </row>
    <row r="30" spans="1:5" ht="18" customHeight="1">
      <c r="A30" s="83"/>
      <c r="B30" s="85"/>
      <c r="C30" s="92" t="s">
        <v>180</v>
      </c>
      <c r="D30" s="93">
        <v>1008</v>
      </c>
      <c r="E30" s="92"/>
    </row>
    <row r="31" spans="1:5" ht="13.5" customHeight="1">
      <c r="A31" s="83"/>
      <c r="B31" s="85"/>
      <c r="C31" s="92" t="s">
        <v>153</v>
      </c>
      <c r="D31" s="93">
        <v>0</v>
      </c>
      <c r="E31" s="92"/>
    </row>
    <row r="32" spans="1:5" ht="15.75" customHeight="1">
      <c r="A32" s="83"/>
      <c r="B32" s="85"/>
      <c r="C32" s="92" t="s">
        <v>154</v>
      </c>
      <c r="D32" s="93">
        <v>50</v>
      </c>
      <c r="E32" s="92"/>
    </row>
    <row r="33" spans="1:5" ht="27" customHeight="1">
      <c r="A33" s="83"/>
      <c r="B33" s="85" t="s">
        <v>19</v>
      </c>
      <c r="C33" s="95" t="s">
        <v>42</v>
      </c>
      <c r="D33" s="149">
        <f>D35+D36</f>
        <v>8200</v>
      </c>
      <c r="E33" s="92"/>
    </row>
    <row r="34" spans="1:5" ht="15" customHeight="1">
      <c r="A34" s="83"/>
      <c r="B34" s="85"/>
      <c r="C34" s="92" t="s">
        <v>20</v>
      </c>
      <c r="D34" s="93"/>
      <c r="E34" s="92"/>
    </row>
    <row r="35" spans="1:5" ht="15" customHeight="1">
      <c r="A35" s="83"/>
      <c r="B35" s="85"/>
      <c r="C35" s="92" t="s">
        <v>104</v>
      </c>
      <c r="D35" s="93">
        <v>3500</v>
      </c>
      <c r="E35" s="92"/>
    </row>
    <row r="36" spans="1:5" ht="15.75" customHeight="1">
      <c r="A36" s="83"/>
      <c r="B36" s="85"/>
      <c r="C36" s="92" t="s">
        <v>21</v>
      </c>
      <c r="D36" s="93">
        <v>4700</v>
      </c>
      <c r="E36" s="92"/>
    </row>
    <row r="37" spans="1:5" ht="17.25" customHeight="1">
      <c r="A37" s="83"/>
      <c r="B37" s="85" t="s">
        <v>22</v>
      </c>
      <c r="C37" s="92" t="s">
        <v>23</v>
      </c>
      <c r="D37" s="93"/>
      <c r="E37" s="92"/>
    </row>
    <row r="38" spans="1:5" ht="16.5" customHeight="1">
      <c r="A38" s="83"/>
      <c r="B38" s="89" t="s">
        <v>123</v>
      </c>
      <c r="C38" s="90" t="s">
        <v>39</v>
      </c>
      <c r="D38" s="149">
        <f>D39+D41+D40</f>
        <v>214744.1</v>
      </c>
      <c r="E38" s="92"/>
    </row>
    <row r="39" spans="1:5" ht="15" customHeight="1">
      <c r="A39" s="83"/>
      <c r="B39" s="85" t="s">
        <v>24</v>
      </c>
      <c r="C39" s="92" t="s">
        <v>25</v>
      </c>
      <c r="D39" s="93">
        <v>211243.5</v>
      </c>
      <c r="E39" s="92"/>
    </row>
    <row r="40" spans="1:5" ht="15.75" customHeight="1">
      <c r="A40" s="83"/>
      <c r="B40" s="85"/>
      <c r="C40" s="92" t="s">
        <v>151</v>
      </c>
      <c r="D40" s="93"/>
      <c r="E40" s="92"/>
    </row>
    <row r="41" spans="1:5" ht="13.5" customHeight="1">
      <c r="A41" s="83"/>
      <c r="B41" s="85"/>
      <c r="C41" s="92" t="s">
        <v>26</v>
      </c>
      <c r="D41" s="93">
        <v>3500.6</v>
      </c>
      <c r="E41" s="92"/>
    </row>
    <row r="42" spans="1:5" ht="20.25" customHeight="1">
      <c r="A42" s="83"/>
      <c r="B42" s="89" t="s">
        <v>124</v>
      </c>
      <c r="C42" s="90" t="s">
        <v>40</v>
      </c>
      <c r="D42" s="149">
        <f>D44+D48+D49</f>
        <v>55334.1</v>
      </c>
      <c r="E42" s="92"/>
    </row>
    <row r="43" spans="1:5" ht="14.25">
      <c r="A43" s="83"/>
      <c r="B43" s="85" t="s">
        <v>161</v>
      </c>
      <c r="C43" s="90" t="s">
        <v>114</v>
      </c>
      <c r="D43" s="93"/>
      <c r="E43" s="145">
        <v>20000</v>
      </c>
    </row>
    <row r="44" spans="1:5" ht="17.25" customHeight="1">
      <c r="A44" s="83"/>
      <c r="B44" s="85" t="s">
        <v>162</v>
      </c>
      <c r="C44" s="92" t="s">
        <v>27</v>
      </c>
      <c r="D44" s="96">
        <f>D45+D46</f>
        <v>2150</v>
      </c>
      <c r="E44" s="92"/>
    </row>
    <row r="45" spans="1:5" ht="16.5" customHeight="1">
      <c r="A45" s="83"/>
      <c r="B45" s="85"/>
      <c r="C45" s="92" t="s">
        <v>28</v>
      </c>
      <c r="D45" s="93">
        <v>950</v>
      </c>
      <c r="E45" s="92"/>
    </row>
    <row r="46" spans="1:5" ht="15.75" customHeight="1">
      <c r="A46" s="83"/>
      <c r="B46" s="85"/>
      <c r="C46" s="92" t="s">
        <v>29</v>
      </c>
      <c r="D46" s="93">
        <v>1200</v>
      </c>
      <c r="E46" s="92"/>
    </row>
    <row r="47" spans="1:5" ht="44.25" customHeight="1">
      <c r="A47" s="83"/>
      <c r="B47" s="85" t="s">
        <v>30</v>
      </c>
      <c r="C47" s="95" t="s">
        <v>31</v>
      </c>
      <c r="D47" s="93"/>
      <c r="E47" s="92"/>
    </row>
    <row r="48" spans="1:5" ht="17.25" customHeight="1">
      <c r="A48" s="83"/>
      <c r="B48" s="85"/>
      <c r="C48" s="92" t="s">
        <v>137</v>
      </c>
      <c r="D48" s="96">
        <v>5354.1</v>
      </c>
      <c r="E48" s="92"/>
    </row>
    <row r="49" spans="1:5" ht="18.75" customHeight="1">
      <c r="A49" s="83"/>
      <c r="B49" s="85" t="s">
        <v>32</v>
      </c>
      <c r="C49" s="92" t="s">
        <v>33</v>
      </c>
      <c r="D49" s="96">
        <f>D50+D51+D52+D53+D54+D55</f>
        <v>47830</v>
      </c>
      <c r="E49" s="92"/>
    </row>
    <row r="50" spans="1:5" ht="16.5" customHeight="1">
      <c r="A50" s="83"/>
      <c r="B50" s="85"/>
      <c r="C50" s="92" t="s">
        <v>34</v>
      </c>
      <c r="D50" s="93">
        <v>200</v>
      </c>
      <c r="E50" s="92"/>
    </row>
    <row r="51" spans="1:5" ht="25.5" customHeight="1">
      <c r="A51" s="83"/>
      <c r="B51" s="85"/>
      <c r="C51" s="133" t="s">
        <v>149</v>
      </c>
      <c r="D51" s="93">
        <v>2000</v>
      </c>
      <c r="E51" s="92"/>
    </row>
    <row r="52" spans="1:5" ht="16.5" customHeight="1">
      <c r="A52" s="83"/>
      <c r="B52" s="134"/>
      <c r="C52" s="135" t="s">
        <v>136</v>
      </c>
      <c r="D52" s="93">
        <v>18200</v>
      </c>
      <c r="E52" s="92"/>
    </row>
    <row r="53" spans="1:5" ht="17.25" customHeight="1">
      <c r="A53" s="83"/>
      <c r="B53" s="134"/>
      <c r="C53" s="135" t="s">
        <v>138</v>
      </c>
      <c r="D53" s="93">
        <v>130</v>
      </c>
      <c r="E53" s="92"/>
    </row>
    <row r="54" spans="1:5" ht="17.25" customHeight="1">
      <c r="A54" s="83"/>
      <c r="B54" s="134"/>
      <c r="C54" s="135" t="s">
        <v>167</v>
      </c>
      <c r="D54" s="93">
        <v>17200</v>
      </c>
      <c r="E54" s="92"/>
    </row>
    <row r="55" spans="1:5" ht="17.25" customHeight="1">
      <c r="A55" s="83"/>
      <c r="B55" s="134"/>
      <c r="C55" s="135" t="s">
        <v>168</v>
      </c>
      <c r="D55" s="93">
        <v>10100</v>
      </c>
      <c r="E55" s="92"/>
    </row>
    <row r="56" spans="1:5" ht="15" customHeight="1">
      <c r="A56" s="83"/>
      <c r="B56" s="134" t="s">
        <v>35</v>
      </c>
      <c r="C56" s="135" t="s">
        <v>36</v>
      </c>
      <c r="D56" s="93"/>
      <c r="E56" s="92"/>
    </row>
    <row r="57" spans="1:5" ht="18" customHeight="1">
      <c r="A57" s="83"/>
      <c r="B57" s="134"/>
      <c r="C57" s="135" t="s">
        <v>37</v>
      </c>
      <c r="D57" s="93"/>
      <c r="E57" s="92"/>
    </row>
    <row r="58" spans="1:5" ht="15.75" customHeight="1">
      <c r="A58" s="83"/>
      <c r="B58" s="134"/>
      <c r="C58" s="97"/>
      <c r="D58" s="124"/>
      <c r="E58" s="92"/>
    </row>
    <row r="59" spans="1:5" ht="13.5" customHeight="1">
      <c r="A59" s="83"/>
      <c r="B59" s="139" t="s">
        <v>115</v>
      </c>
      <c r="C59" s="142" t="s">
        <v>71</v>
      </c>
      <c r="D59" s="149">
        <f>D5</f>
        <v>350300</v>
      </c>
      <c r="E59" s="144">
        <f>E43</f>
        <v>20000</v>
      </c>
    </row>
    <row r="60" spans="1:5" ht="16.5" customHeight="1">
      <c r="A60" s="83"/>
      <c r="B60" s="164" t="s">
        <v>125</v>
      </c>
      <c r="C60" s="164"/>
      <c r="D60" s="96">
        <v>10070.3</v>
      </c>
      <c r="E60" s="91">
        <v>1018</v>
      </c>
    </row>
    <row r="61" spans="1:5" ht="15" customHeight="1">
      <c r="A61" s="83"/>
      <c r="B61" s="140"/>
      <c r="C61" s="141" t="s">
        <v>152</v>
      </c>
      <c r="D61" s="96">
        <f>SUM(D59:D60)</f>
        <v>360370.3</v>
      </c>
      <c r="E61" s="91">
        <f>E59+E60</f>
        <v>21018</v>
      </c>
    </row>
    <row r="62" spans="1:5" ht="15.75" customHeight="1">
      <c r="A62" s="83"/>
      <c r="B62" s="165" t="s">
        <v>96</v>
      </c>
      <c r="C62" s="165"/>
      <c r="D62" s="163">
        <f>D59+E59+D60+E60</f>
        <v>381388.3</v>
      </c>
      <c r="E62" s="163"/>
    </row>
    <row r="63" spans="1:5" ht="18" customHeight="1">
      <c r="A63" s="83"/>
      <c r="B63" s="98"/>
      <c r="C63" s="98"/>
      <c r="D63" s="99"/>
      <c r="E63" s="99"/>
    </row>
    <row r="64" spans="1:5" ht="14.25">
      <c r="A64" s="2"/>
      <c r="B64" s="100"/>
      <c r="C64" s="82" t="s">
        <v>38</v>
      </c>
      <c r="D64" s="101" t="s">
        <v>99</v>
      </c>
      <c r="E64" s="83"/>
    </row>
    <row r="65" spans="1:5" ht="6.75" customHeight="1">
      <c r="A65" s="2"/>
      <c r="B65" s="100"/>
      <c r="C65" s="82"/>
      <c r="D65" s="101"/>
      <c r="E65" s="101"/>
    </row>
    <row r="66" spans="1:5" ht="14.25">
      <c r="A66" s="2"/>
      <c r="B66" s="100"/>
      <c r="C66" s="132" t="s">
        <v>150</v>
      </c>
      <c r="D66" s="101" t="s">
        <v>98</v>
      </c>
      <c r="E66" s="83"/>
    </row>
    <row r="69" spans="2:4" ht="12.75">
      <c r="B69"/>
      <c r="D69"/>
    </row>
    <row r="70" spans="2:4" ht="12.75">
      <c r="B70"/>
      <c r="D70"/>
    </row>
    <row r="71" spans="2:4" ht="12.75">
      <c r="B71"/>
      <c r="D71"/>
    </row>
    <row r="72" spans="2:4" ht="12.75">
      <c r="B72"/>
      <c r="D72"/>
    </row>
    <row r="73" spans="2:4" ht="12.75">
      <c r="B73"/>
      <c r="D73"/>
    </row>
    <row r="74" spans="2:4" ht="12.75">
      <c r="B74"/>
      <c r="D74"/>
    </row>
    <row r="75" spans="2:4" ht="12.75">
      <c r="B75"/>
      <c r="D75"/>
    </row>
    <row r="76" spans="2:4" ht="12.75">
      <c r="B76"/>
      <c r="D76"/>
    </row>
    <row r="77" spans="2:4" ht="12.75">
      <c r="B77"/>
      <c r="D77"/>
    </row>
    <row r="78" spans="2:4" ht="12.75">
      <c r="B78"/>
      <c r="D78"/>
    </row>
    <row r="79" spans="2:4" ht="12.75">
      <c r="B79"/>
      <c r="D79"/>
    </row>
    <row r="80" spans="2:4" ht="12.75">
      <c r="B80"/>
      <c r="D80"/>
    </row>
    <row r="81" spans="2:4" ht="12.75">
      <c r="B81"/>
      <c r="D81"/>
    </row>
    <row r="82" spans="2:4" ht="12.75">
      <c r="B82"/>
      <c r="D82"/>
    </row>
    <row r="83" spans="2:4" ht="12.75">
      <c r="B83"/>
      <c r="D83"/>
    </row>
    <row r="84" spans="2:4" ht="12.75">
      <c r="B84"/>
      <c r="D84"/>
    </row>
    <row r="85" spans="2:4" ht="12.75">
      <c r="B85"/>
      <c r="D85"/>
    </row>
    <row r="86" spans="2:4" ht="12.75">
      <c r="B86"/>
      <c r="D86"/>
    </row>
    <row r="87" spans="2:4" ht="12.75">
      <c r="B87"/>
      <c r="D87"/>
    </row>
    <row r="88" spans="2:4" ht="12.75">
      <c r="B88"/>
      <c r="D88"/>
    </row>
    <row r="89" spans="2:4" ht="12.75">
      <c r="B89"/>
      <c r="D89"/>
    </row>
    <row r="90" spans="2:4" ht="12.75">
      <c r="B90"/>
      <c r="D90"/>
    </row>
    <row r="91" spans="2:4" ht="12.75">
      <c r="B91"/>
      <c r="D91"/>
    </row>
    <row r="92" spans="2:4" ht="12.75">
      <c r="B92"/>
      <c r="D92"/>
    </row>
    <row r="93" spans="2:4" ht="12.75">
      <c r="B93"/>
      <c r="D93"/>
    </row>
    <row r="94" spans="2:4" ht="12.75">
      <c r="B94"/>
      <c r="D94"/>
    </row>
    <row r="95" spans="2:4" ht="12.75">
      <c r="B95"/>
      <c r="D95"/>
    </row>
    <row r="96" spans="2:4" ht="12.75">
      <c r="B96"/>
      <c r="D96"/>
    </row>
    <row r="97" spans="2:4" ht="12.75">
      <c r="B97"/>
      <c r="D97"/>
    </row>
    <row r="98" spans="2:4" ht="12.75">
      <c r="B98"/>
      <c r="D98"/>
    </row>
    <row r="99" spans="2:4" ht="12.75">
      <c r="B99"/>
      <c r="D99"/>
    </row>
    <row r="100" spans="2:4" ht="12.75">
      <c r="B100"/>
      <c r="D100"/>
    </row>
    <row r="101" spans="2:4" ht="12.75">
      <c r="B101"/>
      <c r="D101"/>
    </row>
    <row r="102" spans="2:4" ht="12.75">
      <c r="B102"/>
      <c r="D102"/>
    </row>
    <row r="103" spans="2:4" ht="12.75">
      <c r="B103"/>
      <c r="D103"/>
    </row>
    <row r="104" spans="2:4" ht="12.75">
      <c r="B104"/>
      <c r="D104"/>
    </row>
    <row r="105" spans="2:4" ht="12.75">
      <c r="B105"/>
      <c r="D105"/>
    </row>
    <row r="106" spans="2:4" ht="12.75">
      <c r="B106"/>
      <c r="D106"/>
    </row>
    <row r="107" spans="2:4" ht="12.75">
      <c r="B107"/>
      <c r="D107"/>
    </row>
    <row r="108" spans="2:4" ht="12.75">
      <c r="B108"/>
      <c r="D108"/>
    </row>
    <row r="109" spans="2:4" ht="12.75">
      <c r="B109"/>
      <c r="D109"/>
    </row>
  </sheetData>
  <sheetProtection/>
  <mergeCells count="4">
    <mergeCell ref="A1:E1"/>
    <mergeCell ref="D62:E62"/>
    <mergeCell ref="B60:C60"/>
    <mergeCell ref="B62:C62"/>
  </mergeCells>
  <printOptions horizontalCentered="1"/>
  <pageMargins left="0.15748031496062992" right="0.1968503937007874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4.625" style="0" customWidth="1"/>
    <col min="2" max="2" width="33.125" style="0" customWidth="1"/>
    <col min="3" max="3" width="0.37109375" style="0" hidden="1" customWidth="1"/>
    <col min="4" max="4" width="13.625" style="0" customWidth="1"/>
    <col min="5" max="5" width="15.00390625" style="0" customWidth="1"/>
    <col min="6" max="6" width="15.375" style="0" customWidth="1"/>
    <col min="7" max="7" width="13.375" style="0" customWidth="1"/>
    <col min="8" max="8" width="10.375" style="0" customWidth="1"/>
    <col min="9" max="9" width="11.125" style="0" customWidth="1"/>
    <col min="10" max="10" width="13.875" style="0" customWidth="1"/>
  </cols>
  <sheetData>
    <row r="2" spans="1:12" ht="15.75">
      <c r="A2" s="167" t="s">
        <v>177</v>
      </c>
      <c r="B2" s="167"/>
      <c r="C2" s="167"/>
      <c r="D2" s="167"/>
      <c r="E2" s="167"/>
      <c r="F2" s="167"/>
      <c r="G2" s="167"/>
      <c r="H2" s="167"/>
      <c r="I2" s="167"/>
      <c r="J2" s="102"/>
      <c r="K2" s="102"/>
      <c r="L2" s="13"/>
    </row>
    <row r="3" spans="1:11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65" t="s">
        <v>89</v>
      </c>
      <c r="B4" s="65"/>
      <c r="C4" s="65"/>
      <c r="D4" s="65"/>
      <c r="E4" s="65"/>
      <c r="F4" s="103"/>
      <c r="G4" s="103">
        <v>9255.2</v>
      </c>
      <c r="H4" s="103"/>
      <c r="I4" s="65"/>
      <c r="J4" s="65"/>
      <c r="K4" s="65"/>
    </row>
    <row r="5" spans="1:11" ht="12.75">
      <c r="A5" s="65" t="s">
        <v>95</v>
      </c>
      <c r="B5" s="65"/>
      <c r="C5" s="65"/>
      <c r="D5" s="65"/>
      <c r="E5" s="65"/>
      <c r="F5" s="103"/>
      <c r="G5" s="103">
        <v>1018</v>
      </c>
      <c r="H5" s="103"/>
      <c r="I5" s="65"/>
      <c r="J5" s="65"/>
      <c r="K5" s="65"/>
    </row>
    <row r="6" spans="1:11" ht="12.75">
      <c r="A6" s="65" t="s">
        <v>90</v>
      </c>
      <c r="B6" s="65"/>
      <c r="C6" s="65"/>
      <c r="D6" s="65"/>
      <c r="E6" s="65"/>
      <c r="F6" s="103"/>
      <c r="G6" s="103">
        <v>0</v>
      </c>
      <c r="H6" s="103"/>
      <c r="I6" s="65"/>
      <c r="J6" s="65"/>
      <c r="K6" s="65"/>
    </row>
    <row r="7" spans="1:11" ht="12.75">
      <c r="A7" s="65" t="s">
        <v>91</v>
      </c>
      <c r="B7" s="65"/>
      <c r="C7" s="65"/>
      <c r="D7" s="65"/>
      <c r="E7" s="65"/>
      <c r="F7" s="103"/>
      <c r="G7" s="103">
        <v>20000</v>
      </c>
      <c r="H7" s="103"/>
      <c r="I7" s="65"/>
      <c r="J7" s="65"/>
      <c r="K7" s="65"/>
    </row>
    <row r="8" spans="1:11" ht="12.75">
      <c r="A8" s="65" t="s">
        <v>92</v>
      </c>
      <c r="B8" s="65"/>
      <c r="C8" s="65"/>
      <c r="D8" s="65"/>
      <c r="E8" s="65"/>
      <c r="F8" s="103"/>
      <c r="G8" s="103">
        <v>0</v>
      </c>
      <c r="H8" s="103"/>
      <c r="I8" s="65"/>
      <c r="J8" s="65"/>
      <c r="K8" s="65"/>
    </row>
    <row r="9" spans="1:11" ht="14.25">
      <c r="A9" s="104" t="s">
        <v>93</v>
      </c>
      <c r="B9" s="104"/>
      <c r="C9" s="104"/>
      <c r="D9" s="104"/>
      <c r="E9" s="65"/>
      <c r="F9" s="105"/>
      <c r="G9" s="105">
        <f>SUM(G4:G8)</f>
        <v>30273.2</v>
      </c>
      <c r="H9" s="105"/>
      <c r="I9" s="65"/>
      <c r="J9" s="65"/>
      <c r="K9" s="65"/>
    </row>
    <row r="10" spans="1:11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2.75">
      <c r="A11" s="65"/>
      <c r="B11" s="65"/>
      <c r="C11" s="65"/>
      <c r="D11" s="65"/>
      <c r="E11" s="106"/>
      <c r="F11" s="106"/>
      <c r="G11" s="107"/>
      <c r="H11" s="107"/>
      <c r="I11" s="65"/>
      <c r="J11" s="65"/>
      <c r="K11" s="65"/>
    </row>
    <row r="12" spans="1:11" ht="12.75">
      <c r="A12" s="169" t="s">
        <v>10</v>
      </c>
      <c r="B12" s="169" t="s">
        <v>94</v>
      </c>
      <c r="C12" s="108"/>
      <c r="D12" s="108">
        <v>5112</v>
      </c>
      <c r="E12" s="109">
        <v>5113</v>
      </c>
      <c r="F12" s="109">
        <v>5122</v>
      </c>
      <c r="G12" s="109">
        <v>5129</v>
      </c>
      <c r="H12" s="109">
        <v>5133</v>
      </c>
      <c r="I12" s="109">
        <v>5134</v>
      </c>
      <c r="J12" s="166" t="s">
        <v>96</v>
      </c>
      <c r="K12" s="65"/>
    </row>
    <row r="13" spans="1:11" ht="51.75" customHeight="1">
      <c r="A13" s="170"/>
      <c r="B13" s="170"/>
      <c r="C13" s="110"/>
      <c r="D13" s="125" t="s">
        <v>169</v>
      </c>
      <c r="E13" s="111" t="s">
        <v>120</v>
      </c>
      <c r="F13" s="111" t="s">
        <v>82</v>
      </c>
      <c r="G13" s="111" t="s">
        <v>83</v>
      </c>
      <c r="H13" s="111" t="s">
        <v>141</v>
      </c>
      <c r="I13" s="111" t="s">
        <v>59</v>
      </c>
      <c r="J13" s="166"/>
      <c r="K13" s="65"/>
    </row>
    <row r="14" spans="1:11" s="2" customFormat="1" ht="21.75" customHeight="1">
      <c r="A14" s="86">
        <v>1</v>
      </c>
      <c r="B14" s="92" t="s">
        <v>116</v>
      </c>
      <c r="C14" s="92"/>
      <c r="D14" s="93">
        <v>0</v>
      </c>
      <c r="E14" s="112">
        <v>0</v>
      </c>
      <c r="F14" s="112">
        <v>1961.2</v>
      </c>
      <c r="G14" s="112"/>
      <c r="H14" s="112"/>
      <c r="I14" s="112">
        <v>0</v>
      </c>
      <c r="J14" s="113">
        <f>D14+E14+F14+G14+I14</f>
        <v>1961.2</v>
      </c>
      <c r="K14" s="83"/>
    </row>
    <row r="15" spans="1:11" s="2" customFormat="1" ht="21.75" customHeight="1">
      <c r="A15" s="86">
        <v>2</v>
      </c>
      <c r="B15" s="92" t="s">
        <v>117</v>
      </c>
      <c r="C15" s="92"/>
      <c r="D15" s="92"/>
      <c r="E15" s="112">
        <v>10100</v>
      </c>
      <c r="F15" s="112"/>
      <c r="G15" s="112"/>
      <c r="H15" s="112"/>
      <c r="I15" s="112">
        <v>1000</v>
      </c>
      <c r="J15" s="113">
        <f>D15+E15+F15+G15+I15</f>
        <v>11100</v>
      </c>
      <c r="K15" s="83"/>
    </row>
    <row r="16" spans="1:11" s="2" customFormat="1" ht="30" customHeight="1">
      <c r="A16" s="86">
        <v>3</v>
      </c>
      <c r="B16" s="151" t="s">
        <v>182</v>
      </c>
      <c r="C16" s="92"/>
      <c r="D16" s="92"/>
      <c r="E16" s="112">
        <v>4100</v>
      </c>
      <c r="F16" s="112"/>
      <c r="G16" s="112"/>
      <c r="H16" s="112"/>
      <c r="I16" s="112">
        <v>0</v>
      </c>
      <c r="J16" s="113">
        <f>D16+E16+F16+G16+I16</f>
        <v>4100</v>
      </c>
      <c r="K16" s="83"/>
    </row>
    <row r="17" spans="1:11" s="2" customFormat="1" ht="22.5" customHeight="1">
      <c r="A17" s="86">
        <v>4</v>
      </c>
      <c r="B17" s="50" t="s">
        <v>97</v>
      </c>
      <c r="C17" s="50"/>
      <c r="D17" s="146">
        <v>0</v>
      </c>
      <c r="E17" s="112">
        <v>2200</v>
      </c>
      <c r="F17" s="112">
        <v>0</v>
      </c>
      <c r="G17" s="113">
        <v>0</v>
      </c>
      <c r="H17" s="113"/>
      <c r="I17" s="113"/>
      <c r="J17" s="113">
        <f>D17+E17+F17+G17+I17</f>
        <v>2200</v>
      </c>
      <c r="K17" s="83"/>
    </row>
    <row r="18" spans="1:11" s="2" customFormat="1" ht="28.5" customHeight="1">
      <c r="A18" s="86">
        <v>5</v>
      </c>
      <c r="B18" s="152" t="s">
        <v>183</v>
      </c>
      <c r="C18" s="50"/>
      <c r="D18" s="50"/>
      <c r="E18" s="112">
        <v>7000</v>
      </c>
      <c r="F18" s="112"/>
      <c r="G18" s="113"/>
      <c r="H18" s="113">
        <v>0</v>
      </c>
      <c r="I18" s="113">
        <v>0</v>
      </c>
      <c r="J18" s="113">
        <f>D18+E18+F18+G18+H18+I18</f>
        <v>7000</v>
      </c>
      <c r="K18" s="83"/>
    </row>
    <row r="19" spans="1:11" s="2" customFormat="1" ht="23.25" customHeight="1">
      <c r="A19" s="86">
        <v>6</v>
      </c>
      <c r="B19" s="92" t="s">
        <v>163</v>
      </c>
      <c r="C19" s="114"/>
      <c r="D19" s="50"/>
      <c r="E19" s="112">
        <v>1900</v>
      </c>
      <c r="F19" s="115"/>
      <c r="G19" s="115"/>
      <c r="H19" s="113"/>
      <c r="I19" s="112">
        <v>0</v>
      </c>
      <c r="J19" s="113">
        <f>D19+E19+F19+G19+I19</f>
        <v>1900</v>
      </c>
      <c r="K19" s="83"/>
    </row>
    <row r="20" spans="1:11" s="2" customFormat="1" ht="21.75" customHeight="1">
      <c r="A20" s="86">
        <v>7</v>
      </c>
      <c r="B20" s="92" t="s">
        <v>164</v>
      </c>
      <c r="C20" s="114"/>
      <c r="D20" s="50"/>
      <c r="E20" s="112">
        <v>1000</v>
      </c>
      <c r="F20" s="115">
        <v>0</v>
      </c>
      <c r="G20" s="115"/>
      <c r="H20" s="113"/>
      <c r="I20" s="112">
        <v>0</v>
      </c>
      <c r="J20" s="113">
        <f>D20+E20+F20+G20+I20</f>
        <v>1000</v>
      </c>
      <c r="K20" s="83"/>
    </row>
    <row r="21" spans="1:11" s="2" customFormat="1" ht="21.75" customHeight="1">
      <c r="A21" s="86">
        <v>8</v>
      </c>
      <c r="B21" s="92" t="s">
        <v>184</v>
      </c>
      <c r="C21" s="114"/>
      <c r="D21" s="50"/>
      <c r="E21" s="112">
        <v>0</v>
      </c>
      <c r="F21" s="115">
        <v>0</v>
      </c>
      <c r="G21" s="115"/>
      <c r="H21" s="113"/>
      <c r="I21" s="112">
        <v>300</v>
      </c>
      <c r="J21" s="113">
        <f>D21+E21+F21+G21+I21</f>
        <v>300</v>
      </c>
      <c r="K21" s="83"/>
    </row>
    <row r="22" spans="1:11" s="2" customFormat="1" ht="28.5" customHeight="1">
      <c r="A22" s="86">
        <v>9</v>
      </c>
      <c r="B22" s="114" t="s">
        <v>181</v>
      </c>
      <c r="C22" s="16"/>
      <c r="D22" s="146">
        <v>0</v>
      </c>
      <c r="E22" s="112">
        <v>712</v>
      </c>
      <c r="F22" s="112"/>
      <c r="G22" s="112"/>
      <c r="H22" s="112"/>
      <c r="I22" s="112"/>
      <c r="J22" s="113">
        <f>D22+E22+F22+G22+I22</f>
        <v>712</v>
      </c>
      <c r="K22" s="83"/>
    </row>
    <row r="23" spans="1:11" s="12" customFormat="1" ht="26.25" customHeight="1">
      <c r="A23" s="168" t="s">
        <v>47</v>
      </c>
      <c r="B23" s="168"/>
      <c r="C23" s="116"/>
      <c r="D23" s="91">
        <f>SUM(D14:D22)</f>
        <v>0</v>
      </c>
      <c r="E23" s="91">
        <f>E22+E20+E19+E18+E17+E16+E15+E14</f>
        <v>27012</v>
      </c>
      <c r="F23" s="91">
        <f>SUM(F14:F20)</f>
        <v>1961.2</v>
      </c>
      <c r="G23" s="91">
        <f>SUM(G14:G20)</f>
        <v>0</v>
      </c>
      <c r="H23" s="91">
        <f>SUM(H14:H20)</f>
        <v>0</v>
      </c>
      <c r="I23" s="91">
        <f>SUM(I14:I20)</f>
        <v>1000</v>
      </c>
      <c r="J23" s="91">
        <f>SUM(J14:J22)</f>
        <v>30273.2</v>
      </c>
      <c r="K23" s="117"/>
    </row>
    <row r="24" spans="1:11" ht="18.75" customHeight="1">
      <c r="A24" s="65"/>
      <c r="B24" s="65"/>
      <c r="C24" s="65"/>
      <c r="D24" s="65"/>
      <c r="E24" s="103"/>
      <c r="F24" s="103"/>
      <c r="G24" s="103"/>
      <c r="H24" s="103"/>
      <c r="I24" s="103"/>
      <c r="J24" s="103"/>
      <c r="K24" s="65"/>
    </row>
    <row r="25" spans="1:11" ht="15.75">
      <c r="A25" s="65"/>
      <c r="B25" s="118" t="s">
        <v>38</v>
      </c>
      <c r="C25" s="118"/>
      <c r="D25" s="118"/>
      <c r="E25" s="65"/>
      <c r="F25" s="75" t="s">
        <v>99</v>
      </c>
      <c r="G25" s="76"/>
      <c r="H25" s="76"/>
      <c r="I25" s="65"/>
      <c r="J25" s="65"/>
      <c r="K25" s="65"/>
    </row>
    <row r="26" spans="1:11" ht="11.25" customHeight="1">
      <c r="A26" s="65"/>
      <c r="B26" s="82"/>
      <c r="C26" s="82"/>
      <c r="D26" s="82"/>
      <c r="E26" s="65"/>
      <c r="F26" s="75"/>
      <c r="G26" s="22"/>
      <c r="H26" s="22"/>
      <c r="I26" s="65"/>
      <c r="J26" s="65"/>
      <c r="K26" s="65"/>
    </row>
    <row r="27" spans="1:11" ht="15.75">
      <c r="A27" s="65"/>
      <c r="B27" s="118" t="s">
        <v>113</v>
      </c>
      <c r="C27" s="118"/>
      <c r="D27" s="118"/>
      <c r="E27" s="65"/>
      <c r="F27" s="75" t="s">
        <v>98</v>
      </c>
      <c r="G27" s="76"/>
      <c r="H27" s="76"/>
      <c r="I27" s="65"/>
      <c r="J27" s="65"/>
      <c r="K27" s="65"/>
    </row>
  </sheetData>
  <sheetProtection/>
  <mergeCells count="5">
    <mergeCell ref="J12:J13"/>
    <mergeCell ref="A2:I2"/>
    <mergeCell ref="A23:B23"/>
    <mergeCell ref="B12:B13"/>
    <mergeCell ref="A12:A13"/>
  </mergeCells>
  <printOptions/>
  <pageMargins left="0.46" right="0.31" top="0.46" bottom="0.2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</dc:creator>
  <cp:keywords/>
  <dc:description/>
  <cp:lastModifiedBy>Andranik</cp:lastModifiedBy>
  <cp:lastPrinted>2019-01-15T07:12:54Z</cp:lastPrinted>
  <dcterms:created xsi:type="dcterms:W3CDTF">2009-01-22T05:43:10Z</dcterms:created>
  <dcterms:modified xsi:type="dcterms:W3CDTF">2019-01-21T13:57:59Z</dcterms:modified>
  <cp:category/>
  <cp:version/>
  <cp:contentType/>
  <cp:contentStatus/>
</cp:coreProperties>
</file>