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400" windowHeight="8700" tabRatio="683" activeTab="0"/>
  </bookViews>
  <sheets>
    <sheet name="var4akan" sheetId="1" r:id="rId1"/>
    <sheet name="ekamut" sheetId="2" r:id="rId2"/>
    <sheet name="fondajin" sheetId="3" r:id="rId3"/>
  </sheets>
  <definedNames>
    <definedName name="_xlnm.Print_Titles" localSheetId="0">'var4akan'!$A:$B</definedName>
  </definedNames>
  <calcPr fullCalcOnLoad="1"/>
</workbook>
</file>

<file path=xl/sharedStrings.xml><?xml version="1.0" encoding="utf-8"?>
<sst xmlns="http://schemas.openxmlformats.org/spreadsheetml/2006/main" count="243" uniqueCount="227">
  <si>
    <t>Î³é³í³ñÙ³Ý ³å³ñ³ï</t>
  </si>
  <si>
    <t>ºÏ³Ùï³ï»ë³ÏÝ»ñ</t>
  </si>
  <si>
    <t>ÀÝ¹³Ù»ÝÁ »Ï³ÙáõïÝ»ñ ,³Û¹ ÃíáõÙ</t>
  </si>
  <si>
    <t>üÇ½ÇÏ³Ï³Ý ³ÝÓ³ÝóÇó</t>
  </si>
  <si>
    <t>Æñ³í³µ³Ý³Ï³Ý ³ÝÓ³ÝóÇó</t>
  </si>
  <si>
    <t>Ð/Ð</t>
  </si>
  <si>
    <t>1/1</t>
  </si>
  <si>
    <t>1/2</t>
  </si>
  <si>
    <t>1/3</t>
  </si>
  <si>
    <t>²åñ³ÝùÝ»ñÇ û·ï³·áñÍÙ³Ý ¨ Çñ³óÙ³Ý ÃáõÛÉïíáõÃÛ³Ý Ñ³Ù³ñ, ³Û¹ ÃíáõÙ</t>
  </si>
  <si>
    <t>î»Õ³Ï³Ý ïáõñù,áñÇó`</t>
  </si>
  <si>
    <t>Þ»ùÝ»ñÇ ¨ ßÇÝáõÃÛáõÝÝ»ñÇ í»ñ³Ï³éáõóÙ³Ý ÃáõÛÉïíáõÃÛáõÝ</t>
  </si>
  <si>
    <t>1/4</t>
  </si>
  <si>
    <t>ä»ï³Ï³Ý ïáõñù»ñ, ³Û¹ ÃíáõÙ`</t>
  </si>
  <si>
    <t>Üáï³ñ</t>
  </si>
  <si>
    <t>1/5</t>
  </si>
  <si>
    <t>²ÛÉ Ñ³ñÏ³ÛÇÝ »Ï³ÙáõïÝ»ñ /ïáõÛÅ»ñ ¨ ïáõ·³ÝùÝ»ñ/</t>
  </si>
  <si>
    <t>2/5</t>
  </si>
  <si>
    <t>ÀÝÃ³óÇÏ Ý»ñùÇÝ ¹ñ³Ù³ßÝáñÑÝ»ñ /¹áï³óÇ³/</t>
  </si>
  <si>
    <t>Üå³ï³Ï³ÛÇÝ Ñ³ïÏ³óáõÙÝ»ñ /ëáõµí»ÝóÇ³/</t>
  </si>
  <si>
    <t>¶áõÛùÇ í³ñÓ³Ï³ÉáõÃÛáõÝÇó Ùáõïù»ñ, áñÇó`</t>
  </si>
  <si>
    <t>ÐáÕÇ í³ñÓ³Ï³ÉáõÃÛáõÝ</t>
  </si>
  <si>
    <t>²ÛÉ ·áõÛùÇ í³ñÓ³Ï³ÉáõÃÛáõÝ</t>
  </si>
  <si>
    <t>3/4</t>
  </si>
  <si>
    <t>Ð³Ù³ÛÝùÇ µÛáõç»Ç »Ï³ÙáõïÝ»ñ ³åñ³ÝùÝ»ñÇ Ù³ï³Ï³ñ³ñáõÙÇó ¨ Í³é³ÛáõÃÛáõÝÝ»ñÇ Ù³ïáõóáõÙÇó, ³Û¹ ÃíáõÙ`</t>
  </si>
  <si>
    <t>3/5</t>
  </si>
  <si>
    <t>ì³ñã³Ï³Ý ·³ÝÓáõÙÝ»ñ, ³Û¹ ÃíáõÙ</t>
  </si>
  <si>
    <t>3/6</t>
  </si>
  <si>
    <t>Øáõïù»ñ ïáõÛÅ»ñÇó ïáõ·³ÝùÝ»ñÇó, ³Û¹ ÃíáõÙ</t>
  </si>
  <si>
    <t>ì³ñã³Ï³Ý Çñ³í³Ë³ËïáõÙÝ»ñÇ Ñ³Ù³ñ</t>
  </si>
  <si>
    <t>2.ä³ßïáÝ³Ï³Ý ¹ñ³Ù³ßÝáñÑÝ»ñ, ³Û¹ ÃíáõÙ`</t>
  </si>
  <si>
    <t>3.²ÛÉ »Ï³ÙáõïÝ»ñ, ³Û¹ ÃíáõÙ</t>
  </si>
  <si>
    <t>1.Ð³ñÏ»ñ ¨ ïáõñù»ñ, ³Û¹ ÃíáõÙ</t>
  </si>
  <si>
    <t>Ñ³½. ¹ñ³Ù</t>
  </si>
  <si>
    <t xml:space="preserve">                                                                    </t>
  </si>
  <si>
    <t>Ð ² î ì ² Ì</t>
  </si>
  <si>
    <t>ÀÜ¸²ØºÜÀ</t>
  </si>
  <si>
    <t>Ð/Ñ</t>
  </si>
  <si>
    <t>³ßË.</t>
  </si>
  <si>
    <t>å³ñ·¨.</t>
  </si>
  <si>
    <t>³ÛÉ</t>
  </si>
  <si>
    <t>·áñÍÕ.</t>
  </si>
  <si>
    <t>ïñ³Ýë</t>
  </si>
  <si>
    <t>Ï³å</t>
  </si>
  <si>
    <t xml:space="preserve">Ñ³ñÏ»ñ </t>
  </si>
  <si>
    <t>í³ñÓ</t>
  </si>
  <si>
    <t>ÏáÙ.</t>
  </si>
  <si>
    <t>Í³Ëë</t>
  </si>
  <si>
    <t>Ý³Ë³·Í³ Ñ»ï³½áï. Í³Ëë</t>
  </si>
  <si>
    <t>Øß³ÏáõÛÃÇ ïáõÝ</t>
  </si>
  <si>
    <t>ø³Õ³ù³ÛÇÝ ·ñ³¹³ñ³Ý</t>
  </si>
  <si>
    <t>ø³Õ ÏáÙáõÝ³É Í³é.</t>
  </si>
  <si>
    <t>ä³Ñáõëï³ÛÇÝ üáÝ¹</t>
  </si>
  <si>
    <t>ÀÝ¹³Ù»ÝÁ</t>
  </si>
  <si>
    <t>¿Ý»ñ·.</t>
  </si>
  <si>
    <t>Í³é</t>
  </si>
  <si>
    <t>Ñ³ï Ýå.³ÛÉ</t>
  </si>
  <si>
    <t>ÝÛáõÃ.</t>
  </si>
  <si>
    <t>ÝÛáõÃ</t>
  </si>
  <si>
    <t>·áõÛù ¨ ë³ñù</t>
  </si>
  <si>
    <t>Í³é³ÛáõÃÛáõÝÝ»ñ</t>
  </si>
  <si>
    <t>ÑáõÕ,</t>
  </si>
  <si>
    <t>Ýå³ëï µÛáõç</t>
  </si>
  <si>
    <t>ÙÇçáó</t>
  </si>
  <si>
    <t>í³ñã. ë³ñù</t>
  </si>
  <si>
    <t>³ÛÉ Ù»ù. ¨ ë³ñù</t>
  </si>
  <si>
    <t>Ñ³Ù³Ï³ñ·</t>
  </si>
  <si>
    <t>·ñ³ë</t>
  </si>
  <si>
    <t>ÝíÇñ³ïíáõÃáõÝ</t>
  </si>
  <si>
    <t>³ÛÉ ß³ÑáõÛÃ ãÑ»ï³å Ï³½</t>
  </si>
  <si>
    <t>1. ì³ñã³Ï³Ý µÛáõç»Ç ï³ñ»ëÏ½µÇ ³½³ï ÙÝ³óáñ¹Ç Ùáõïù ýáÝ¹³ÛÇÝ µÛáõç»</t>
  </si>
  <si>
    <t>3. ì³ñã³Ï³Ý µÛáõç»Çó /å³Ñáõëï³ÛÇÝ ýáÝ¹Çó/ Ï³ï³ñíáÕ Ñ³ïÏ³óáõÙÝ»ñ</t>
  </si>
  <si>
    <t>4. Ð³Ù³ÛÝùÇ ë»÷³Ï³ÝáõÃÛáõÝ Ñ³Ù³ñíáÕ ·áõÛùÇ ûï³ñáõÙÇó Ùáõïù»ñ</t>
  </si>
  <si>
    <t>5. ä»ïáõÃÛáõÝÇó Ñ³ïÏ³óíáÕ ëáõµí»ÝóÇ³Ý»ñ</t>
  </si>
  <si>
    <t>ÀÝ¹³Ù»ÝÁ »ÏÙáõïÝ»ñ</t>
  </si>
  <si>
    <t>Ðá¹í³Í</t>
  </si>
  <si>
    <t>2. üáÝ¹³ÛÇÝ µÛáõç»Ç ï³ñ»ëÏ½µÇ ³½³ï ÙÝ³óáñ¹, áñÝ áõÕÕáõÙ ¿ Í³Ëë»ñÇ Í³ÍÏÙ³ÝÁ</t>
  </si>
  <si>
    <t>ÀÜ¸Ð²Üàôð</t>
  </si>
  <si>
    <t xml:space="preserve">ß»Ýù»ñÇ ¨ </t>
  </si>
  <si>
    <t>Ï³é. ÁÝÃ ¨ å³Ñå</t>
  </si>
  <si>
    <t>Ù»ù ¨ ë³ñù</t>
  </si>
  <si>
    <t>ÁÝÃ. Ýáñ. ¨ å³Ñ</t>
  </si>
  <si>
    <t>¼³·ë</t>
  </si>
  <si>
    <t>êáó.Ñ³ïáõÏ ³ñïáÝáõÃÛáõÝ.</t>
  </si>
  <si>
    <t xml:space="preserve"> </t>
  </si>
  <si>
    <t>Ù³ëÝ³·.</t>
  </si>
  <si>
    <t>Í³é.</t>
  </si>
  <si>
    <t>Ð³Ý·Çëï,Ùß³ÏáõÛÃ ¨ ÏñáÝ</t>
  </si>
  <si>
    <t>ï»Õ»Ï³ïí³Ï³Ý</t>
  </si>
  <si>
    <t>úï³ñáõÙÇó Ùáõïù»ñ</t>
  </si>
  <si>
    <t xml:space="preserve">                              ÁÝ¹³Ù»ÝÁ</t>
  </si>
  <si>
    <t xml:space="preserve">ä³ñï³¹Çñ </t>
  </si>
  <si>
    <t>í×³ñÝ»ñ</t>
  </si>
  <si>
    <t xml:space="preserve">ß»Ýù ßÇÝáõÃ, Ï³å.Ýáñ </t>
  </si>
  <si>
    <t xml:space="preserve">ä³Ñáõëï³ÛÇÝ </t>
  </si>
  <si>
    <t>1</t>
  </si>
  <si>
    <t>2</t>
  </si>
  <si>
    <t>3</t>
  </si>
  <si>
    <t>4.î³ñ»í»ñçÇ ³½³ï ÙÝ³óáñ¹</t>
  </si>
  <si>
    <t>³å³Ñ.</t>
  </si>
  <si>
    <t>Í³Ëë»ñ</t>
  </si>
  <si>
    <t>Ï»Ýó³Õ</t>
  </si>
  <si>
    <t>ÝÛáõÃ»ñ</t>
  </si>
  <si>
    <t>³ÛÉ ÁÝÃ.</t>
  </si>
  <si>
    <t>¹ñ³Ù³ßÝ</t>
  </si>
  <si>
    <t>²Õµ³Ñ³ÝáõÃÛ³Ý í×³ñ</t>
  </si>
  <si>
    <t>¹ñ³Ù³ß.</t>
  </si>
  <si>
    <t>²Õµ³Ñ³ÝáõÃÛáõÝ</t>
  </si>
  <si>
    <t>·Çá¹»½.ù³ñï»½³·ñ. Í³Ëë»ñ</t>
  </si>
  <si>
    <t>ì³ñã³Ï³Ý Ù³ë</t>
  </si>
  <si>
    <t xml:space="preserve">ýáÝ¹³ÛÇÝ </t>
  </si>
  <si>
    <r>
      <t>²ÛÉ ÁÝÃ³óÇÏ ¹ñ³Ù³ßÝáñÑ /</t>
    </r>
    <r>
      <rPr>
        <sz val="8"/>
        <rFont val="Arial LatArm"/>
        <family val="2"/>
      </rPr>
      <t>å»ï³Ï³Ý ³ç³ÏóáõÃÛáõÝ</t>
    </r>
    <r>
      <rPr>
        <sz val="11"/>
        <rFont val="Arial LatArm"/>
        <family val="2"/>
      </rPr>
      <t>/</t>
    </r>
  </si>
  <si>
    <t>ÁÝ¹Ñ³Ù»ÝÁ ³½³ï ÙÝ³óáñ¹áí</t>
  </si>
  <si>
    <t xml:space="preserve">î³ùëÇ Í³é³ÛáõÃÛ³Ý ÃáõÛÉïíáõÃÛ³Ý Ñ³Ù³ñ                </t>
  </si>
  <si>
    <t>Ð³Ýñ³ÛÇÝ ëÝÝ¹Ç Ï³½Ù.¨ Çñ³óÙ³Ý ÃáõÛÉï. ÑÇÙÝ. և ոչ հիմն. ßÇÝ.</t>
  </si>
  <si>
    <t xml:space="preserve">ÌË³ËáïÇ ³ñï³¹ñ³ÝùÇ í³×³éùÇ ÃáõÛÉïíáõÃÛáõÝ  </t>
  </si>
  <si>
    <t xml:space="preserve">à·»ÉÇó ËÙÇãùÝ»ñÇ Çñ³óÙ³Ý ÃáõÛÉïíáõÃÛáõÝ               </t>
  </si>
  <si>
    <r>
      <t>´³óûÃÛ³ í³×³éùÇ Ñ³Ù³ñ /</t>
    </r>
    <r>
      <rPr>
        <sz val="8"/>
        <rFont val="Arial LatArm"/>
        <family val="2"/>
      </rPr>
      <t>1ù³é. 175¹ñ³Ù</t>
    </r>
    <r>
      <rPr>
        <sz val="11"/>
        <rFont val="Arial LatArm"/>
        <family val="2"/>
      </rPr>
      <t>/</t>
    </r>
  </si>
  <si>
    <t>Համայնքի անվանումը ֆիրմային անվանումն. օգտ.թույտվ.համար</t>
  </si>
  <si>
    <t>3/1</t>
  </si>
  <si>
    <t>3/2</t>
  </si>
  <si>
    <r>
      <t>Ծնողական վարձավճարներ</t>
    </r>
    <r>
      <rPr>
        <sz val="9"/>
        <rFont val="Arial LatArm"/>
        <family val="2"/>
      </rPr>
      <t xml:space="preserve"> /նախադպրոցական կրթություն</t>
    </r>
    <r>
      <rPr>
        <sz val="11"/>
        <rFont val="Arial LatArm"/>
        <family val="2"/>
      </rPr>
      <t>/</t>
    </r>
  </si>
  <si>
    <r>
      <t>Ծնողական վարձավճարներ</t>
    </r>
    <r>
      <rPr>
        <sz val="9"/>
        <rFont val="Arial LatArm"/>
        <family val="2"/>
      </rPr>
      <t xml:space="preserve"> /արտադպրոցական կրթություն</t>
    </r>
    <r>
      <rPr>
        <sz val="11"/>
        <rFont val="Arial LatArm"/>
        <family val="2"/>
      </rPr>
      <t>/</t>
    </r>
  </si>
  <si>
    <t>շենքերի, շինությունների կառուցում</t>
  </si>
  <si>
    <t xml:space="preserve">ìÇ×³Ï³Ë³Õ»ñÇ Ï³½Ù³Ï»ñåÙ³Ý Ñ³Ù³ñ </t>
  </si>
  <si>
    <t xml:space="preserve">²í³ñï³Ï³Ý ¨ ÷³ëï³·ñÙ³Ý ³Ïï   </t>
  </si>
  <si>
    <t>ÞÇÝáõÃÛáõÝÝ»ñÇ ¨ ßÇÝ³ñ³ñáõÃÛáõÝÝ»ñÇ ÃáõÛÉïí, Ñ³Ù³ñ</t>
  </si>
  <si>
    <t>փողոցային լուսավորություն</t>
  </si>
  <si>
    <r>
      <t>ä³ïíÇñակí³Í ÉÇ³½áñáõÃÛáõÝÝ»ñ /</t>
    </r>
    <r>
      <rPr>
        <sz val="9"/>
        <rFont val="Arial LatArm"/>
        <family val="2"/>
      </rPr>
      <t>¼³·ë,/</t>
    </r>
  </si>
  <si>
    <t xml:space="preserve">այլ կապ </t>
  </si>
  <si>
    <t>Ոռոգում</t>
  </si>
  <si>
    <t>Առողջապահություն</t>
  </si>
  <si>
    <r>
      <t>Ä³ÙÁ 24</t>
    </r>
    <r>
      <rPr>
        <vertAlign val="superscript"/>
        <sz val="11"/>
        <rFont val="Arial LatArm"/>
        <family val="2"/>
      </rPr>
      <t>00-</t>
    </r>
    <r>
      <rPr>
        <sz val="11"/>
        <rFont val="Arial LatArm"/>
        <family val="2"/>
      </rPr>
      <t xml:space="preserve">Çó Ñ»ïá ³ßË³ï»Éáõ Ñ³Ù³ñ                       </t>
    </r>
  </si>
  <si>
    <t>Կապիտալ դրամաշնորհ/սուբվեն.ծրագրեր/</t>
  </si>
  <si>
    <t>Անշարժ գույքի հարկ, այդ թվում՝</t>
  </si>
  <si>
    <t>Գույքահարկ փոխադրամիջոցներից  /ֆիզիկական/</t>
  </si>
  <si>
    <t>կրթ. և</t>
  </si>
  <si>
    <t>սպորտային նպաստ</t>
  </si>
  <si>
    <t xml:space="preserve">²ñï³ùÇÝ ·áí³½¹Ç Ñ³Ù³ñ                                         </t>
  </si>
  <si>
    <t xml:space="preserve">ì³é»ÉÇùÇ í³×³éùÇ Ñ³Ù³ñ                                         </t>
  </si>
  <si>
    <t>Գ. ՍԱՐԳՍՅԱՆ</t>
  </si>
  <si>
    <t>ՎԵԴԻ ՀԱՄԱՅՆՔԻ ՂԵԿԱՎԱՐ՝</t>
  </si>
  <si>
    <t>Ա. ԱՎԵՏԻՍՅԱՆ</t>
  </si>
  <si>
    <t>Գույքահարկ փոխադրամիջոցներից /իրավաբանական/</t>
  </si>
  <si>
    <t xml:space="preserve">                                                     ì³ñã³Ï³Ý µÛáõç»Ç ï³ñ»í»ñçÛ³Ý ³½³ï ÙÝ³óáñ¹Á å³ñïù»ñÇ Ù³ñáõÙÇó Ñ»ïá</t>
  </si>
  <si>
    <t xml:space="preserve">                                                     ì³ñã³Ï³Ý µÛáõç»Ç å³Ñáõëï³ÛÇÝ ýáÝ¹Çó  Ñ³ïÏ³óáõÙ  ýáÝ¹³ÛÇÝ µÛáõç»</t>
  </si>
  <si>
    <t>Համայնքի ղեկավար                                           Գ.Սարգսյան</t>
  </si>
  <si>
    <t xml:space="preserve">Կազմեց. Ա.Ավետիսյան </t>
  </si>
  <si>
    <t>Համայնքի ղեկավար                        Գ.Սարգսյան</t>
  </si>
  <si>
    <t>Կազմեց Ա.Ավետիսյան</t>
  </si>
  <si>
    <r>
      <t>Ë³ÝáõÃÝ»ñáõÙ,Ïñå.,ï»Ë.Ñ»ÕáõÏÝ»ñÇ í³×³é, ÃáõÛÉï,Ñ³Ù³ñ /12</t>
    </r>
    <r>
      <rPr>
        <sz val="9"/>
        <rFont val="Arial LatArm"/>
        <family val="2"/>
      </rPr>
      <t>Ñ³ï</t>
    </r>
    <r>
      <rPr>
        <sz val="10"/>
        <rFont val="Arial LatArm"/>
        <family val="2"/>
      </rPr>
      <t>/</t>
    </r>
  </si>
  <si>
    <t>î»Õ³Ï³Ý í×³ñÝ»ñ/աճուրդ/</t>
  </si>
  <si>
    <t>Այլ եկամուտներ</t>
  </si>
  <si>
    <t>3/7</t>
  </si>
  <si>
    <t xml:space="preserve"> ՎԵԴԻ ՀԱՄԱՅՆՔԻ  2023Թ. ԲՅՈՒՋԵԻ ՖՈՆԴԱՅԻՆ ՄԱՍԻ ԾԱԽՍԵՐ</t>
  </si>
  <si>
    <t>ÐÐ ²ð²ð²îÆ Ø²ð¼Æ ìº¸Æ  Ð²Ø²ÚÜøÆ 2023Ã. ´ÚàôæºÆ ºÎ²ØàôîÜºðÀ</t>
  </si>
  <si>
    <t xml:space="preserve"> ՎԵԴԻ ՀԱՄԱՅՆՔԻ  2023Թ. ԲՅՈՒՋԵԻ ՎԱՐՉԱԿԱՆ ՄԱՍԻ ԾԱԽՍԵՐ</t>
  </si>
  <si>
    <t>ԿñÃáõÃÛáõÝ  /անվճար ուսանողական/</t>
  </si>
  <si>
    <r>
      <rPr>
        <sz val="10"/>
        <rFont val="Arial LatArm"/>
        <family val="2"/>
      </rPr>
      <t>Ջրամատակարարում</t>
    </r>
    <r>
      <rPr>
        <sz val="8"/>
        <rFont val="Arial LatArm"/>
        <family val="2"/>
      </rPr>
      <t xml:space="preserve">  /ջրի գումար,հոսանք,կոյուղու մաքր,, խմելու ջրագծերի նորոգում/</t>
    </r>
  </si>
  <si>
    <t>Նախադպրոցական կրթ,</t>
  </si>
  <si>
    <t>Արտադպրոցական կրթ.</t>
  </si>
  <si>
    <t>Գույքի իրավունք. գրանց,</t>
  </si>
  <si>
    <t>ճանապարհ, տրանսպորտ</t>
  </si>
  <si>
    <r>
      <t>Ö³Ý³å³ñÑ³ÛÇÝ ïñ³Ýëåáñï</t>
    </r>
    <r>
      <rPr>
        <sz val="9"/>
        <rFont val="Arial LatArm"/>
        <family val="2"/>
      </rPr>
      <t xml:space="preserve"> /ասֆ/</t>
    </r>
  </si>
  <si>
    <r>
      <t>Ջրամատակարարում /</t>
    </r>
    <r>
      <rPr>
        <sz val="10"/>
        <rFont val="Arial LatArm"/>
        <family val="2"/>
      </rPr>
      <t>խմելու ջուր</t>
    </r>
    <r>
      <rPr>
        <sz val="11"/>
        <rFont val="Arial LatArm"/>
        <family val="2"/>
      </rPr>
      <t>/ /6,3,1/</t>
    </r>
  </si>
  <si>
    <r>
      <t>կեղտաջրերի հեռացում 5,2,1 /</t>
    </r>
    <r>
      <rPr>
        <sz val="9"/>
        <rFont val="Arial LatArm"/>
        <family val="2"/>
      </rPr>
      <t>կոյուղի</t>
    </r>
    <r>
      <rPr>
        <sz val="11"/>
        <rFont val="Arial LatArm"/>
        <family val="2"/>
      </rPr>
      <t xml:space="preserve">/ </t>
    </r>
  </si>
  <si>
    <t>Գազաֆիկացում   /4,3,2/</t>
  </si>
  <si>
    <t>Þ»նù»ñÇ ù³Ý¹Ù³Ý ÃáõÛÉïíáõÃÛáõÝ</t>
  </si>
  <si>
    <t xml:space="preserve">ÐÇÙÝ³Ï³Ý ßÇÝáõÃÛáõÝÝ»ñÇ Ñ³Ù³ñ   </t>
  </si>
  <si>
    <t>àã ÑÇÙÝ³Ï³Ý ßÇÝáõÃÛáõÝÝ»ñÇ Ñ³Ù³ñ</t>
  </si>
  <si>
    <t xml:space="preserve">Â³ÝÏ³ñÅ»ù Ù»ï³ÕÝ»ñÇ í³×³éùÇ ÃáõÛÉïí.Ñ³Ù³ñ  </t>
  </si>
  <si>
    <r>
      <t>Այլ տեղական վճարներ /</t>
    </r>
    <r>
      <rPr>
        <sz val="10"/>
        <rFont val="Arial LatArm"/>
        <family val="2"/>
      </rPr>
      <t>´³½Ù³µÝ³Ï³ñ³Ý ß»Ýù»ñÇ ½µ³Õ»óñ³Í ï³ñ³ÍùÝ»ñÇ ëå³- ë³ñÏÙ³Ý í×³ñ</t>
    </r>
    <r>
      <rPr>
        <sz val="11"/>
        <rFont val="Arial LatArm"/>
        <family val="2"/>
      </rPr>
      <t xml:space="preserve">/  </t>
    </r>
  </si>
  <si>
    <t>Խմելու ջրի  վճար</t>
  </si>
  <si>
    <r>
      <t>Բնակարանային շինարարություն</t>
    </r>
    <r>
      <rPr>
        <sz val="8"/>
        <rFont val="Arial LatArm"/>
        <family val="2"/>
      </rPr>
      <t>/տանիք/</t>
    </r>
  </si>
  <si>
    <r>
      <t xml:space="preserve">Բնակարանային շինարարություն </t>
    </r>
    <r>
      <rPr>
        <sz val="8"/>
        <rFont val="Arial LatArm"/>
        <family val="2"/>
      </rPr>
      <t>/բալկոնների նորոգում,սալիկաբոնդ/</t>
    </r>
  </si>
  <si>
    <r>
      <t xml:space="preserve">Հանգիստ, մշակույթ և կրոն  8,2,3  </t>
    </r>
    <r>
      <rPr>
        <sz val="9"/>
        <rFont val="Arial LatArm"/>
        <family val="2"/>
      </rPr>
      <t>/ Շաղափ մշ. տուն, նստարան, զրուցարան, կանգառ/</t>
    </r>
  </si>
  <si>
    <t>ներկայացուցչական</t>
  </si>
  <si>
    <t>ծախսեր</t>
  </si>
  <si>
    <r>
      <t xml:space="preserve">Նախադպրոցական կրթություն  </t>
    </r>
    <r>
      <rPr>
        <sz val="8"/>
        <rFont val="Arial LatArm"/>
        <family val="2"/>
      </rPr>
      <t>/9,1,1/104</t>
    </r>
  </si>
  <si>
    <r>
      <t xml:space="preserve">ÏáÙáõÝ³É ծառայություն </t>
    </r>
    <r>
      <rPr>
        <sz val="8"/>
        <rFont val="Arial LatArm"/>
        <family val="2"/>
      </rPr>
      <t xml:space="preserve"> /6,6,1/ 187</t>
    </r>
  </si>
  <si>
    <r>
      <t xml:space="preserve">Ï³ռավարման ³å³ñ³ï </t>
    </r>
    <r>
      <rPr>
        <sz val="8"/>
        <rFont val="Arial LatArm"/>
        <family val="2"/>
      </rPr>
      <t xml:space="preserve"> /1,1,1/ 054</t>
    </r>
  </si>
  <si>
    <t>Þñç.ÙÇç.å³Ñå³ÝáõÙ  /կարկտ,  թունաքիմ.,թափ.կենդ.վնաս. /</t>
  </si>
  <si>
    <r>
      <t xml:space="preserve">Հանգիստ, մշակույթ և կրոն  8,2,3  </t>
    </r>
    <r>
      <rPr>
        <sz val="8"/>
        <rFont val="Arial LatArm"/>
        <family val="2"/>
      </rPr>
      <t>/խաղահրպարակ Արցախի շենքեր/</t>
    </r>
  </si>
  <si>
    <r>
      <t>Արտադպրոցական կրթություն /</t>
    </r>
    <r>
      <rPr>
        <sz val="10"/>
        <rFont val="Arial LatArm"/>
        <family val="2"/>
      </rPr>
      <t>գեղարվեստի դպրոց</t>
    </r>
    <r>
      <rPr>
        <sz val="11"/>
        <rFont val="Arial LatArm"/>
        <family val="2"/>
      </rPr>
      <t>/</t>
    </r>
  </si>
  <si>
    <r>
      <t xml:space="preserve">Հանգիստ, մշակույթ և կրոն  8,2,3  </t>
    </r>
    <r>
      <rPr>
        <sz val="8"/>
        <rFont val="Arial LatArm"/>
        <family val="2"/>
      </rPr>
      <t>/գործկոմի դիմաց պուրակի հիմնանորոգում/</t>
    </r>
  </si>
  <si>
    <r>
      <t>Ընդհ. բնույթի հանրային ծառայութ. 1,6,1</t>
    </r>
    <r>
      <rPr>
        <sz val="8"/>
        <rFont val="Arial LatArm"/>
        <family val="2"/>
      </rPr>
      <t>/շչակներ ր/ 203</t>
    </r>
  </si>
  <si>
    <t>²ßËատանքի Ñ»ï Ï³å, ÁÝ¹. µÝ. Ñ³ñ³µ. /տեսախցիկների ձեռքբերում/</t>
  </si>
  <si>
    <t>Ազատ մնաց.</t>
  </si>
  <si>
    <t>900425004224</t>
  </si>
  <si>
    <t>900425003911</t>
  </si>
  <si>
    <t>900425102036</t>
  </si>
  <si>
    <t>900425102127</t>
  </si>
  <si>
    <t>900425005049</t>
  </si>
  <si>
    <t>900425102226</t>
  </si>
  <si>
    <t>900425004547</t>
  </si>
  <si>
    <t>900425102077</t>
  </si>
  <si>
    <t>900425102309</t>
  </si>
  <si>
    <t>900425102234</t>
  </si>
  <si>
    <t>900425000099</t>
  </si>
  <si>
    <t>900425000040</t>
  </si>
  <si>
    <t>900425102259</t>
  </si>
  <si>
    <t>900425102374</t>
  </si>
  <si>
    <t>900425005031</t>
  </si>
  <si>
    <t>900425102168</t>
  </si>
  <si>
    <t>900425102150</t>
  </si>
  <si>
    <t>900425102069</t>
  </si>
  <si>
    <t>900425102267</t>
  </si>
  <si>
    <t>900425102010</t>
  </si>
  <si>
    <t>900425102317</t>
  </si>
  <si>
    <t>900425102192</t>
  </si>
  <si>
    <t>900425102101</t>
  </si>
  <si>
    <t>900425000081</t>
  </si>
  <si>
    <t>900425102333</t>
  </si>
  <si>
    <t>900425004646</t>
  </si>
  <si>
    <t>900425004471</t>
  </si>
  <si>
    <t>900425002483</t>
  </si>
  <si>
    <t>900425002491</t>
  </si>
  <si>
    <t>900425102093</t>
  </si>
  <si>
    <t>900425004653</t>
  </si>
  <si>
    <t>900425102143</t>
  </si>
  <si>
    <t>Վեդու Կոմունալ ՀՈԱԿ</t>
  </si>
  <si>
    <t>3/8</t>
  </si>
  <si>
    <t>Նվիրատվություն համայնքներին</t>
  </si>
  <si>
    <t>900425005239</t>
  </si>
  <si>
    <t xml:space="preserve">                                               ՖՏԲ ՊԵՏ՝</t>
  </si>
  <si>
    <t>6. Նվիրատվոթյուններ/կապիտալ/</t>
  </si>
  <si>
    <t>²ßËատանքի Ñ»ï Ï³å, ÁÝ¹. µÝ. Ñ³ñ³µ. /աուդիտ,կրակմարիչ,ավտոկռունկ և այլ/</t>
  </si>
</sst>
</file>

<file path=xl/styles.xml><?xml version="1.0" encoding="utf-8"?>
<styleSheet xmlns="http://schemas.openxmlformats.org/spreadsheetml/2006/main">
  <numFmts count="4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Х¤ЦЂ.&quot;;\-#,##0\ &quot;Х¤ЦЂ.&quot;"/>
    <numFmt numFmtId="181" formatCode="#,##0\ &quot;Х¤ЦЂ.&quot;;[Red]\-#,##0\ &quot;Х¤ЦЂ.&quot;"/>
    <numFmt numFmtId="182" formatCode="#,##0.00\ &quot;Х¤ЦЂ.&quot;;\-#,##0.00\ &quot;Х¤ЦЂ.&quot;"/>
    <numFmt numFmtId="183" formatCode="#,##0.00\ &quot;Х¤ЦЂ.&quot;;[Red]\-#,##0.00\ &quot;Х¤ЦЂ.&quot;"/>
    <numFmt numFmtId="184" formatCode="_-* #,##0\ &quot;Х¤ЦЂ.&quot;_-;\-* #,##0\ &quot;Х¤ЦЂ.&quot;_-;_-* &quot;-&quot;\ &quot;Х¤ЦЂ.&quot;_-;_-@_-"/>
    <numFmt numFmtId="185" formatCode="_-* #,##0\ _Х_¤_Ц_Ђ_._-;\-* #,##0\ _Х_¤_Ц_Ђ_._-;_-* &quot;-&quot;\ _Х_¤_Ц_Ђ_._-;_-@_-"/>
    <numFmt numFmtId="186" formatCode="_-* #,##0.00\ &quot;Х¤ЦЂ.&quot;_-;\-* #,##0.00\ &quot;Х¤ЦЂ.&quot;_-;_-* &quot;-&quot;??\ &quot;Х¤ЦЂ.&quot;_-;_-@_-"/>
    <numFmt numFmtId="187" formatCode="_-* #,##0.00\ _Х_¤_Ц_Ђ_._-;\-* #,##0.00\ _Х_¤_Ц_Ђ_._-;_-* &quot;-&quot;??\ _Х_¤_Ц_Ђ_._-;_-@_-"/>
    <numFmt numFmtId="188" formatCode="#,##0.00_р_."/>
    <numFmt numFmtId="189" formatCode="0.0"/>
    <numFmt numFmtId="190" formatCode="0.000000000000"/>
    <numFmt numFmtId="191" formatCode="0.00000"/>
    <numFmt numFmtId="192" formatCode="#,##0.0&quot;р.&quot;"/>
    <numFmt numFmtId="193" formatCode="#,##0.00&quot;р.&quot;"/>
    <numFmt numFmtId="194" formatCode="#,##0&quot;р.&quot;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  <numFmt numFmtId="199" formatCode="0.000"/>
    <numFmt numFmtId="200" formatCode="0.0000"/>
    <numFmt numFmtId="201" formatCode="_-* #,##0.000_р_._-;\-* #,##0.000_р_._-;_-* &quot;-&quot;??_р_._-;_-@_-"/>
    <numFmt numFmtId="202" formatCode="_-* #,##0.0_р_._-;\-* #,##0.0_р_._-;_-* &quot;-&quot;??_р_._-;_-@_-"/>
    <numFmt numFmtId="203" formatCode="_-* #,##0.0_р_._-;\-* #,##0.0_р_._-;_-* &quot;-&quot;?_р_._-;_-@_-"/>
  </numFmts>
  <fonts count="72">
    <font>
      <sz val="10"/>
      <name val="Arial Armenian"/>
      <family val="0"/>
    </font>
    <font>
      <b/>
      <sz val="10"/>
      <name val="Arial Armenian"/>
      <family val="2"/>
    </font>
    <font>
      <b/>
      <i/>
      <sz val="10"/>
      <name val="Arial Armenian"/>
      <family val="2"/>
    </font>
    <font>
      <b/>
      <i/>
      <sz val="11"/>
      <name val="Arial Armenian"/>
      <family val="2"/>
    </font>
    <font>
      <sz val="11"/>
      <name val="Arial Armenian"/>
      <family val="2"/>
    </font>
    <font>
      <sz val="10"/>
      <name val="Arial Cyr"/>
      <family val="0"/>
    </font>
    <font>
      <sz val="12"/>
      <name val="Arial Armenian"/>
      <family val="2"/>
    </font>
    <font>
      <b/>
      <i/>
      <sz val="13"/>
      <name val="Arial Armenian"/>
      <family val="2"/>
    </font>
    <font>
      <b/>
      <i/>
      <sz val="12"/>
      <name val="Arial Armenian"/>
      <family val="2"/>
    </font>
    <font>
      <sz val="11"/>
      <name val="Arial LatArm"/>
      <family val="2"/>
    </font>
    <font>
      <b/>
      <i/>
      <sz val="12"/>
      <name val="Arial LatArm"/>
      <family val="2"/>
    </font>
    <font>
      <sz val="12"/>
      <name val="Arial LatArm"/>
      <family val="2"/>
    </font>
    <font>
      <b/>
      <sz val="12"/>
      <name val="Arial LatArm"/>
      <family val="2"/>
    </font>
    <font>
      <sz val="10"/>
      <name val="Arial LatArm"/>
      <family val="2"/>
    </font>
    <font>
      <sz val="8"/>
      <name val="Arial LatArm"/>
      <family val="2"/>
    </font>
    <font>
      <b/>
      <i/>
      <sz val="11"/>
      <name val="Arial LatArm"/>
      <family val="2"/>
    </font>
    <font>
      <b/>
      <i/>
      <sz val="10"/>
      <name val="Arial LatArm"/>
      <family val="2"/>
    </font>
    <font>
      <b/>
      <i/>
      <sz val="14"/>
      <name val="Arial LatArm"/>
      <family val="2"/>
    </font>
    <font>
      <b/>
      <sz val="10"/>
      <name val="Arial LatArm"/>
      <family val="2"/>
    </font>
    <font>
      <i/>
      <sz val="11"/>
      <name val="Arial LatArm"/>
      <family val="2"/>
    </font>
    <font>
      <vertAlign val="superscript"/>
      <sz val="11"/>
      <name val="Arial LatArm"/>
      <family val="2"/>
    </font>
    <font>
      <b/>
      <sz val="11"/>
      <name val="Arial LatArm"/>
      <family val="2"/>
    </font>
    <font>
      <sz val="9"/>
      <name val="Arial LatArm"/>
      <family val="2"/>
    </font>
    <font>
      <sz val="11"/>
      <name val="Arial Unicode"/>
      <family val="2"/>
    </font>
    <font>
      <b/>
      <i/>
      <sz val="8"/>
      <name val="Arial LatArm"/>
      <family val="2"/>
    </font>
    <font>
      <sz val="8"/>
      <color indexed="8"/>
      <name val="Arial LatArm"/>
      <family val="2"/>
    </font>
    <font>
      <b/>
      <sz val="8"/>
      <name val="Arial LatArm"/>
      <family val="2"/>
    </font>
    <font>
      <b/>
      <i/>
      <sz val="8"/>
      <color indexed="8"/>
      <name val="Arial LatArm"/>
      <family val="2"/>
    </font>
    <font>
      <sz val="14"/>
      <name val="Arial LatArm"/>
      <family val="2"/>
    </font>
    <font>
      <b/>
      <sz val="14"/>
      <name val="Arial LatArm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8"/>
      <color indexed="10"/>
      <name val="Arial LatArm"/>
      <family val="2"/>
    </font>
    <font>
      <sz val="11"/>
      <color indexed="10"/>
      <name val="Arial LatArm"/>
      <family val="2"/>
    </font>
    <font>
      <sz val="8"/>
      <color indexed="10"/>
      <name val="Arial LatArm"/>
      <family val="2"/>
    </font>
    <font>
      <b/>
      <sz val="8"/>
      <color indexed="10"/>
      <name val="Arial LatArm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8"/>
      <color rgb="FFFF0000"/>
      <name val="Arial LatArm"/>
      <family val="2"/>
    </font>
    <font>
      <sz val="11"/>
      <color rgb="FFFF0000"/>
      <name val="Arial LatArm"/>
      <family val="2"/>
    </font>
    <font>
      <sz val="8"/>
      <color rgb="FFFF0000"/>
      <name val="Arial LatArm"/>
      <family val="2"/>
    </font>
    <font>
      <b/>
      <sz val="8"/>
      <color rgb="FFFF0000"/>
      <name val="Arial LatArm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5" fillId="0" borderId="0">
      <alignment/>
      <protection/>
    </xf>
    <xf numFmtId="0" fontId="0" fillId="32" borderId="7" applyNumberFormat="0" applyFont="0" applyAlignment="0" applyProtection="0"/>
    <xf numFmtId="0" fontId="64" fillId="27" borderId="8" applyNumberFormat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222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4" fillId="0" borderId="0" xfId="0" applyFont="1" applyAlignment="1">
      <alignment/>
    </xf>
    <xf numFmtId="189" fontId="0" fillId="0" borderId="0" xfId="0" applyNumberFormat="1" applyAlignment="1">
      <alignment/>
    </xf>
    <xf numFmtId="0" fontId="0" fillId="0" borderId="0" xfId="55" applyFont="1">
      <alignment/>
      <protection/>
    </xf>
    <xf numFmtId="0" fontId="0" fillId="0" borderId="0" xfId="55" applyFont="1" applyAlignment="1">
      <alignment horizontal="center"/>
      <protection/>
    </xf>
    <xf numFmtId="0" fontId="4" fillId="0" borderId="0" xfId="55" applyFont="1">
      <alignment/>
      <protection/>
    </xf>
    <xf numFmtId="0" fontId="3" fillId="0" borderId="0" xfId="55" applyFont="1">
      <alignment/>
      <protection/>
    </xf>
    <xf numFmtId="0" fontId="4" fillId="0" borderId="0" xfId="55" applyFont="1" applyAlignment="1">
      <alignment horizontal="center"/>
      <protection/>
    </xf>
    <xf numFmtId="0" fontId="1" fillId="0" borderId="0" xfId="55" applyFont="1" applyAlignment="1">
      <alignment horizontal="center"/>
      <protection/>
    </xf>
    <xf numFmtId="189" fontId="0" fillId="0" borderId="0" xfId="55" applyNumberFormat="1" applyFont="1">
      <alignment/>
      <protection/>
    </xf>
    <xf numFmtId="0" fontId="0" fillId="33" borderId="0" xfId="55" applyFont="1" applyFill="1">
      <alignment/>
      <protection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189" fontId="6" fillId="0" borderId="0" xfId="0" applyNumberFormat="1" applyFont="1" applyAlignment="1">
      <alignment/>
    </xf>
    <xf numFmtId="49" fontId="7" fillId="0" borderId="0" xfId="0" applyNumberFormat="1" applyFont="1" applyAlignment="1">
      <alignment/>
    </xf>
    <xf numFmtId="0" fontId="11" fillId="0" borderId="0" xfId="0" applyFont="1" applyAlignment="1">
      <alignment/>
    </xf>
    <xf numFmtId="49" fontId="11" fillId="0" borderId="0" xfId="0" applyNumberFormat="1" applyFont="1" applyAlignment="1">
      <alignment/>
    </xf>
    <xf numFmtId="189" fontId="11" fillId="0" borderId="0" xfId="0" applyNumberFormat="1" applyFont="1" applyAlignment="1">
      <alignment/>
    </xf>
    <xf numFmtId="0" fontId="13" fillId="0" borderId="0" xfId="55" applyFont="1">
      <alignment/>
      <protection/>
    </xf>
    <xf numFmtId="0" fontId="14" fillId="0" borderId="0" xfId="55" applyFont="1">
      <alignment/>
      <protection/>
    </xf>
    <xf numFmtId="0" fontId="10" fillId="0" borderId="0" xfId="55" applyFont="1">
      <alignment/>
      <protection/>
    </xf>
    <xf numFmtId="0" fontId="13" fillId="0" borderId="0" xfId="55" applyFont="1" applyAlignment="1">
      <alignment horizontal="center"/>
      <protection/>
    </xf>
    <xf numFmtId="0" fontId="13" fillId="0" borderId="0" xfId="0" applyFont="1" applyAlignment="1">
      <alignment/>
    </xf>
    <xf numFmtId="0" fontId="13" fillId="0" borderId="0" xfId="55" applyFont="1" applyAlignment="1">
      <alignment horizontal="right"/>
      <protection/>
    </xf>
    <xf numFmtId="189" fontId="13" fillId="0" borderId="0" xfId="55" applyNumberFormat="1" applyFont="1" applyAlignment="1">
      <alignment horizontal="center"/>
      <protection/>
    </xf>
    <xf numFmtId="0" fontId="17" fillId="0" borderId="0" xfId="55" applyFont="1" applyAlignment="1">
      <alignment horizontal="center"/>
      <protection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189" fontId="10" fillId="0" borderId="0" xfId="0" applyNumberFormat="1" applyFont="1" applyAlignment="1">
      <alignment/>
    </xf>
    <xf numFmtId="0" fontId="10" fillId="0" borderId="0" xfId="55" applyFont="1" applyAlignment="1">
      <alignment horizontal="center"/>
      <protection/>
    </xf>
    <xf numFmtId="0" fontId="12" fillId="0" borderId="0" xfId="55" applyFont="1" applyAlignment="1">
      <alignment horizontal="center"/>
      <protection/>
    </xf>
    <xf numFmtId="0" fontId="18" fillId="0" borderId="0" xfId="55" applyFont="1" applyAlignment="1">
      <alignment horizontal="center"/>
      <protection/>
    </xf>
    <xf numFmtId="189" fontId="13" fillId="0" borderId="0" xfId="55" applyNumberFormat="1" applyFont="1">
      <alignment/>
      <protection/>
    </xf>
    <xf numFmtId="0" fontId="11" fillId="0" borderId="0" xfId="55" applyFont="1">
      <alignment/>
      <protection/>
    </xf>
    <xf numFmtId="0" fontId="11" fillId="0" borderId="0" xfId="55" applyFont="1" applyAlignment="1">
      <alignment horizontal="center"/>
      <protection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49" fontId="9" fillId="0" borderId="0" xfId="0" applyNumberFormat="1" applyFont="1" applyAlignment="1">
      <alignment/>
    </xf>
    <xf numFmtId="49" fontId="9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center"/>
    </xf>
    <xf numFmtId="189" fontId="9" fillId="0" borderId="10" xfId="0" applyNumberFormat="1" applyFont="1" applyBorder="1" applyAlignment="1">
      <alignment horizontal="center"/>
    </xf>
    <xf numFmtId="0" fontId="9" fillId="0" borderId="11" xfId="0" applyFont="1" applyBorder="1" applyAlignment="1">
      <alignment/>
    </xf>
    <xf numFmtId="49" fontId="15" fillId="0" borderId="10" xfId="0" applyNumberFormat="1" applyFont="1" applyBorder="1" applyAlignment="1">
      <alignment horizontal="center"/>
    </xf>
    <xf numFmtId="0" fontId="15" fillId="0" borderId="10" xfId="0" applyFont="1" applyBorder="1" applyAlignment="1">
      <alignment/>
    </xf>
    <xf numFmtId="189" fontId="15" fillId="0" borderId="10" xfId="0" applyNumberFormat="1" applyFont="1" applyBorder="1" applyAlignment="1">
      <alignment/>
    </xf>
    <xf numFmtId="0" fontId="9" fillId="0" borderId="10" xfId="0" applyFont="1" applyBorder="1" applyAlignment="1">
      <alignment/>
    </xf>
    <xf numFmtId="189" fontId="9" fillId="0" borderId="10" xfId="0" applyNumberFormat="1" applyFont="1" applyBorder="1" applyAlignment="1">
      <alignment/>
    </xf>
    <xf numFmtId="188" fontId="9" fillId="0" borderId="10" xfId="0" applyNumberFormat="1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189" fontId="21" fillId="0" borderId="10" xfId="0" applyNumberFormat="1" applyFont="1" applyBorder="1" applyAlignment="1">
      <alignment/>
    </xf>
    <xf numFmtId="0" fontId="15" fillId="0" borderId="10" xfId="0" applyFont="1" applyBorder="1" applyAlignment="1">
      <alignment vertical="center" wrapText="1"/>
    </xf>
    <xf numFmtId="0" fontId="15" fillId="0" borderId="0" xfId="0" applyFont="1" applyBorder="1" applyAlignment="1">
      <alignment horizontal="center"/>
    </xf>
    <xf numFmtId="189" fontId="21" fillId="0" borderId="0" xfId="0" applyNumberFormat="1" applyFont="1" applyBorder="1" applyAlignment="1">
      <alignment horizontal="center"/>
    </xf>
    <xf numFmtId="49" fontId="4" fillId="0" borderId="0" xfId="0" applyNumberFormat="1" applyFont="1" applyAlignment="1">
      <alignment/>
    </xf>
    <xf numFmtId="189" fontId="9" fillId="0" borderId="0" xfId="0" applyNumberFormat="1" applyFont="1" applyAlignment="1">
      <alignment/>
    </xf>
    <xf numFmtId="0" fontId="10" fillId="0" borderId="0" xfId="0" applyFont="1" applyAlignment="1">
      <alignment/>
    </xf>
    <xf numFmtId="189" fontId="13" fillId="0" borderId="0" xfId="0" applyNumberFormat="1" applyFont="1" applyAlignment="1">
      <alignment/>
    </xf>
    <xf numFmtId="0" fontId="15" fillId="0" borderId="0" xfId="0" applyFont="1" applyAlignment="1">
      <alignment/>
    </xf>
    <xf numFmtId="189" fontId="15" fillId="0" borderId="0" xfId="0" applyNumberFormat="1" applyFont="1" applyAlignment="1">
      <alignment/>
    </xf>
    <xf numFmtId="0" fontId="13" fillId="0" borderId="10" xfId="0" applyFont="1" applyBorder="1" applyAlignment="1">
      <alignment horizontal="center"/>
    </xf>
    <xf numFmtId="0" fontId="13" fillId="0" borderId="10" xfId="55" applyFont="1" applyBorder="1" applyAlignment="1">
      <alignment horizontal="center"/>
      <protection/>
    </xf>
    <xf numFmtId="0" fontId="13" fillId="0" borderId="10" xfId="0" applyFont="1" applyBorder="1" applyAlignment="1">
      <alignment horizontal="center" wrapText="1"/>
    </xf>
    <xf numFmtId="0" fontId="13" fillId="0" borderId="10" xfId="55" applyFont="1" applyBorder="1" applyAlignment="1">
      <alignment horizontal="center" vertical="center" wrapText="1"/>
      <protection/>
    </xf>
    <xf numFmtId="0" fontId="16" fillId="0" borderId="0" xfId="0" applyFont="1" applyAlignment="1">
      <alignment/>
    </xf>
    <xf numFmtId="0" fontId="11" fillId="0" borderId="0" xfId="0" applyFont="1" applyAlignment="1">
      <alignment horizontal="center"/>
    </xf>
    <xf numFmtId="189" fontId="13" fillId="0" borderId="12" xfId="0" applyNumberFormat="1" applyFont="1" applyBorder="1" applyAlignment="1">
      <alignment horizontal="center"/>
    </xf>
    <xf numFmtId="0" fontId="13" fillId="0" borderId="10" xfId="0" applyFont="1" applyBorder="1" applyAlignment="1">
      <alignment/>
    </xf>
    <xf numFmtId="0" fontId="22" fillId="0" borderId="10" xfId="0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wrapText="1"/>
    </xf>
    <xf numFmtId="49" fontId="9" fillId="0" borderId="10" xfId="0" applyNumberFormat="1" applyFont="1" applyBorder="1" applyAlignment="1">
      <alignment/>
    </xf>
    <xf numFmtId="0" fontId="9" fillId="0" borderId="10" xfId="0" applyFont="1" applyBorder="1" applyAlignment="1">
      <alignment/>
    </xf>
    <xf numFmtId="0" fontId="19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189" fontId="15" fillId="0" borderId="10" xfId="0" applyNumberFormat="1" applyFont="1" applyBorder="1" applyAlignment="1">
      <alignment horizontal="right"/>
    </xf>
    <xf numFmtId="189" fontId="12" fillId="0" borderId="10" xfId="0" applyNumberFormat="1" applyFont="1" applyBorder="1" applyAlignment="1">
      <alignment/>
    </xf>
    <xf numFmtId="0" fontId="12" fillId="0" borderId="10" xfId="0" applyFont="1" applyBorder="1" applyAlignment="1">
      <alignment/>
    </xf>
    <xf numFmtId="0" fontId="23" fillId="0" borderId="10" xfId="0" applyFont="1" applyBorder="1" applyAlignment="1">
      <alignment/>
    </xf>
    <xf numFmtId="0" fontId="23" fillId="0" borderId="13" xfId="0" applyFont="1" applyFill="1" applyBorder="1" applyAlignment="1">
      <alignment/>
    </xf>
    <xf numFmtId="2" fontId="21" fillId="0" borderId="10" xfId="0" applyNumberFormat="1" applyFont="1" applyBorder="1" applyAlignment="1">
      <alignment/>
    </xf>
    <xf numFmtId="2" fontId="15" fillId="0" borderId="10" xfId="0" applyNumberFormat="1" applyFont="1" applyBorder="1" applyAlignment="1">
      <alignment/>
    </xf>
    <xf numFmtId="0" fontId="9" fillId="34" borderId="10" xfId="0" applyFont="1" applyFill="1" applyBorder="1" applyAlignment="1">
      <alignment/>
    </xf>
    <xf numFmtId="189" fontId="0" fillId="0" borderId="0" xfId="0" applyNumberFormat="1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/>
    </xf>
    <xf numFmtId="0" fontId="9" fillId="0" borderId="10" xfId="0" applyFont="1" applyBorder="1" applyAlignment="1">
      <alignment vertical="center"/>
    </xf>
    <xf numFmtId="193" fontId="9" fillId="0" borderId="10" xfId="55" applyNumberFormat="1" applyFont="1" applyBorder="1" applyAlignment="1">
      <alignment vertical="center" wrapText="1"/>
      <protection/>
    </xf>
    <xf numFmtId="0" fontId="9" fillId="0" borderId="10" xfId="55" applyFont="1" applyBorder="1" applyAlignment="1">
      <alignment vertical="center"/>
      <protection/>
    </xf>
    <xf numFmtId="0" fontId="9" fillId="0" borderId="10" xfId="0" applyFont="1" applyBorder="1" applyAlignment="1">
      <alignment horizontal="center" vertical="center"/>
    </xf>
    <xf numFmtId="189" fontId="12" fillId="34" borderId="10" xfId="0" applyNumberFormat="1" applyFont="1" applyFill="1" applyBorder="1" applyAlignment="1">
      <alignment/>
    </xf>
    <xf numFmtId="0" fontId="14" fillId="0" borderId="0" xfId="55" applyFont="1" applyAlignment="1">
      <alignment horizontal="center"/>
      <protection/>
    </xf>
    <xf numFmtId="0" fontId="14" fillId="33" borderId="11" xfId="55" applyFont="1" applyFill="1" applyBorder="1">
      <alignment/>
      <protection/>
    </xf>
    <xf numFmtId="1" fontId="14" fillId="33" borderId="10" xfId="55" applyNumberFormat="1" applyFont="1" applyFill="1" applyBorder="1" applyAlignment="1">
      <alignment horizontal="center"/>
      <protection/>
    </xf>
    <xf numFmtId="1" fontId="14" fillId="33" borderId="14" xfId="55" applyNumberFormat="1" applyFont="1" applyFill="1" applyBorder="1" applyAlignment="1">
      <alignment horizontal="center"/>
      <protection/>
    </xf>
    <xf numFmtId="0" fontId="14" fillId="33" borderId="10" xfId="55" applyFont="1" applyFill="1" applyBorder="1" applyAlignment="1">
      <alignment horizontal="center"/>
      <protection/>
    </xf>
    <xf numFmtId="0" fontId="14" fillId="33" borderId="15" xfId="55" applyFont="1" applyFill="1" applyBorder="1" applyAlignment="1">
      <alignment horizontal="center"/>
      <protection/>
    </xf>
    <xf numFmtId="0" fontId="14" fillId="33" borderId="16" xfId="55" applyFont="1" applyFill="1" applyBorder="1" applyAlignment="1">
      <alignment horizontal="center"/>
      <protection/>
    </xf>
    <xf numFmtId="0" fontId="14" fillId="0" borderId="13" xfId="55" applyFont="1" applyBorder="1">
      <alignment/>
      <protection/>
    </xf>
    <xf numFmtId="1" fontId="14" fillId="0" borderId="13" xfId="55" applyNumberFormat="1" applyFont="1" applyBorder="1" applyAlignment="1">
      <alignment horizontal="center"/>
      <protection/>
    </xf>
    <xf numFmtId="1" fontId="14" fillId="0" borderId="0" xfId="55" applyNumberFormat="1" applyFont="1" applyBorder="1" applyAlignment="1">
      <alignment horizontal="center"/>
      <protection/>
    </xf>
    <xf numFmtId="0" fontId="14" fillId="0" borderId="13" xfId="55" applyFont="1" applyBorder="1" applyAlignment="1">
      <alignment horizontal="center"/>
      <protection/>
    </xf>
    <xf numFmtId="0" fontId="14" fillId="0" borderId="10" xfId="55" applyFont="1" applyBorder="1" applyAlignment="1">
      <alignment horizontal="center"/>
      <protection/>
    </xf>
    <xf numFmtId="0" fontId="14" fillId="0" borderId="10" xfId="55" applyFont="1" applyBorder="1" applyAlignment="1">
      <alignment horizontal="center" wrapText="1"/>
      <protection/>
    </xf>
    <xf numFmtId="0" fontId="14" fillId="0" borderId="17" xfId="55" applyFont="1" applyBorder="1" applyAlignment="1">
      <alignment horizontal="center"/>
      <protection/>
    </xf>
    <xf numFmtId="0" fontId="14" fillId="0" borderId="13" xfId="55" applyFont="1" applyBorder="1" applyAlignment="1">
      <alignment horizontal="center" wrapText="1"/>
      <protection/>
    </xf>
    <xf numFmtId="0" fontId="14" fillId="0" borderId="11" xfId="55" applyFont="1" applyBorder="1" applyAlignment="1">
      <alignment horizontal="center" wrapText="1"/>
      <protection/>
    </xf>
    <xf numFmtId="0" fontId="14" fillId="0" borderId="11" xfId="55" applyFont="1" applyBorder="1" applyAlignment="1">
      <alignment horizontal="center"/>
      <protection/>
    </xf>
    <xf numFmtId="0" fontId="14" fillId="0" borderId="18" xfId="55" applyFont="1" applyBorder="1" applyAlignment="1">
      <alignment horizontal="center"/>
      <protection/>
    </xf>
    <xf numFmtId="49" fontId="25" fillId="0" borderId="11" xfId="0" applyNumberFormat="1" applyFont="1" applyFill="1" applyBorder="1" applyAlignment="1">
      <alignment horizontal="center" vertical="top" wrapText="1"/>
    </xf>
    <xf numFmtId="0" fontId="14" fillId="0" borderId="16" xfId="55" applyFont="1" applyBorder="1" applyAlignment="1">
      <alignment horizontal="center" wrapText="1"/>
      <protection/>
    </xf>
    <xf numFmtId="0" fontId="14" fillId="0" borderId="19" xfId="55" applyFont="1" applyBorder="1">
      <alignment/>
      <protection/>
    </xf>
    <xf numFmtId="1" fontId="14" fillId="0" borderId="19" xfId="55" applyNumberFormat="1" applyFont="1" applyBorder="1" applyAlignment="1">
      <alignment horizontal="center"/>
      <protection/>
    </xf>
    <xf numFmtId="1" fontId="14" fillId="0" borderId="12" xfId="55" applyNumberFormat="1" applyFont="1" applyBorder="1" applyAlignment="1">
      <alignment horizontal="center"/>
      <protection/>
    </xf>
    <xf numFmtId="0" fontId="14" fillId="0" borderId="19" xfId="55" applyFont="1" applyBorder="1" applyAlignment="1">
      <alignment horizontal="center"/>
      <protection/>
    </xf>
    <xf numFmtId="0" fontId="14" fillId="0" borderId="20" xfId="55" applyFont="1" applyBorder="1" applyAlignment="1">
      <alignment horizontal="center"/>
      <protection/>
    </xf>
    <xf numFmtId="0" fontId="14" fillId="0" borderId="19" xfId="55" applyFont="1" applyBorder="1" applyAlignment="1">
      <alignment horizontal="center" wrapText="1"/>
      <protection/>
    </xf>
    <xf numFmtId="0" fontId="14" fillId="0" borderId="19" xfId="55" applyFont="1" applyBorder="1" applyAlignment="1">
      <alignment horizontal="center" vertical="center" wrapText="1"/>
      <protection/>
    </xf>
    <xf numFmtId="0" fontId="14" fillId="0" borderId="21" xfId="55" applyFont="1" applyBorder="1" applyAlignment="1">
      <alignment horizontal="center"/>
      <protection/>
    </xf>
    <xf numFmtId="0" fontId="26" fillId="0" borderId="10" xfId="55" applyFont="1" applyBorder="1">
      <alignment/>
      <protection/>
    </xf>
    <xf numFmtId="189" fontId="14" fillId="33" borderId="10" xfId="55" applyNumberFormat="1" applyFont="1" applyFill="1" applyBorder="1" applyAlignment="1">
      <alignment horizontal="center"/>
      <protection/>
    </xf>
    <xf numFmtId="189" fontId="14" fillId="33" borderId="10" xfId="55" applyNumberFormat="1" applyFont="1" applyFill="1" applyBorder="1">
      <alignment/>
      <protection/>
    </xf>
    <xf numFmtId="189" fontId="14" fillId="33" borderId="19" xfId="55" applyNumberFormat="1" applyFont="1" applyFill="1" applyBorder="1" applyAlignment="1">
      <alignment horizontal="center"/>
      <protection/>
    </xf>
    <xf numFmtId="0" fontId="24" fillId="0" borderId="10" xfId="55" applyFont="1" applyBorder="1">
      <alignment/>
      <protection/>
    </xf>
    <xf numFmtId="189" fontId="24" fillId="33" borderId="10" xfId="55" applyNumberFormat="1" applyFont="1" applyFill="1" applyBorder="1" applyAlignment="1">
      <alignment horizontal="center"/>
      <protection/>
    </xf>
    <xf numFmtId="189" fontId="24" fillId="33" borderId="10" xfId="55" applyNumberFormat="1" applyFont="1" applyFill="1" applyBorder="1">
      <alignment/>
      <protection/>
    </xf>
    <xf numFmtId="189" fontId="68" fillId="33" borderId="10" xfId="55" applyNumberFormat="1" applyFont="1" applyFill="1" applyBorder="1" applyAlignment="1">
      <alignment horizontal="center"/>
      <protection/>
    </xf>
    <xf numFmtId="0" fontId="25" fillId="0" borderId="10" xfId="0" applyFont="1" applyBorder="1" applyAlignment="1">
      <alignment/>
    </xf>
    <xf numFmtId="0" fontId="14" fillId="0" borderId="10" xfId="55" applyFont="1" applyBorder="1">
      <alignment/>
      <protection/>
    </xf>
    <xf numFmtId="0" fontId="14" fillId="0" borderId="10" xfId="0" applyNumberFormat="1" applyFont="1" applyFill="1" applyBorder="1" applyAlignment="1">
      <alignment horizontal="left" vertical="top" wrapText="1" readingOrder="1"/>
    </xf>
    <xf numFmtId="189" fontId="14" fillId="33" borderId="22" xfId="55" applyNumberFormat="1" applyFont="1" applyFill="1" applyBorder="1" applyAlignment="1">
      <alignment horizontal="center"/>
      <protection/>
    </xf>
    <xf numFmtId="189" fontId="14" fillId="34" borderId="10" xfId="55" applyNumberFormat="1" applyFont="1" applyFill="1" applyBorder="1" applyAlignment="1">
      <alignment horizontal="center"/>
      <protection/>
    </xf>
    <xf numFmtId="0" fontId="14" fillId="0" borderId="0" xfId="0" applyFont="1" applyAlignment="1">
      <alignment/>
    </xf>
    <xf numFmtId="0" fontId="14" fillId="0" borderId="0" xfId="55" applyFont="1" applyBorder="1">
      <alignment/>
      <protection/>
    </xf>
    <xf numFmtId="189" fontId="14" fillId="0" borderId="0" xfId="55" applyNumberFormat="1" applyFont="1" applyBorder="1" applyAlignment="1">
      <alignment horizontal="center"/>
      <protection/>
    </xf>
    <xf numFmtId="189" fontId="27" fillId="0" borderId="0" xfId="55" applyNumberFormat="1" applyFont="1" applyBorder="1">
      <alignment/>
      <protection/>
    </xf>
    <xf numFmtId="2" fontId="27" fillId="0" borderId="0" xfId="55" applyNumberFormat="1" applyFont="1" applyBorder="1">
      <alignment/>
      <protection/>
    </xf>
    <xf numFmtId="0" fontId="24" fillId="0" borderId="0" xfId="55" applyFont="1" applyAlignment="1">
      <alignment/>
      <protection/>
    </xf>
    <xf numFmtId="0" fontId="24" fillId="0" borderId="0" xfId="0" applyFont="1" applyBorder="1" applyAlignment="1">
      <alignment horizontal="left"/>
    </xf>
    <xf numFmtId="189" fontId="9" fillId="0" borderId="10" xfId="0" applyNumberFormat="1" applyFont="1" applyBorder="1" applyAlignment="1">
      <alignment vertical="center"/>
    </xf>
    <xf numFmtId="189" fontId="9" fillId="33" borderId="10" xfId="55" applyNumberFormat="1" applyFont="1" applyFill="1" applyBorder="1" applyAlignment="1">
      <alignment horizontal="right" vertical="center"/>
      <protection/>
    </xf>
    <xf numFmtId="189" fontId="9" fillId="0" borderId="10" xfId="0" applyNumberFormat="1" applyFont="1" applyBorder="1" applyAlignment="1">
      <alignment horizontal="right" vertical="center"/>
    </xf>
    <xf numFmtId="189" fontId="9" fillId="0" borderId="10" xfId="55" applyNumberFormat="1" applyFont="1" applyBorder="1" applyAlignment="1">
      <alignment vertical="center"/>
      <protection/>
    </xf>
    <xf numFmtId="189" fontId="19" fillId="33" borderId="10" xfId="55" applyNumberFormat="1" applyFont="1" applyFill="1" applyBorder="1" applyAlignment="1">
      <alignment horizontal="right" vertical="center"/>
      <protection/>
    </xf>
    <xf numFmtId="189" fontId="69" fillId="33" borderId="10" xfId="55" applyNumberFormat="1" applyFont="1" applyFill="1" applyBorder="1" applyAlignment="1">
      <alignment horizontal="right" vertical="center"/>
      <protection/>
    </xf>
    <xf numFmtId="189" fontId="69" fillId="0" borderId="10" xfId="55" applyNumberFormat="1" applyFont="1" applyBorder="1" applyAlignment="1">
      <alignment vertical="center"/>
      <protection/>
    </xf>
    <xf numFmtId="49" fontId="9" fillId="0" borderId="10" xfId="55" applyNumberFormat="1" applyFont="1" applyBorder="1" applyAlignment="1">
      <alignment horizontal="right" vertical="center" wrapText="1"/>
      <protection/>
    </xf>
    <xf numFmtId="0" fontId="15" fillId="0" borderId="10" xfId="55" applyFont="1" applyBorder="1" applyAlignment="1">
      <alignment horizontal="center" vertical="center"/>
      <protection/>
    </xf>
    <xf numFmtId="189" fontId="15" fillId="0" borderId="10" xfId="0" applyNumberFormat="1" applyFont="1" applyBorder="1" applyAlignment="1">
      <alignment vertical="center"/>
    </xf>
    <xf numFmtId="0" fontId="11" fillId="0" borderId="0" xfId="0" applyFont="1" applyAlignment="1">
      <alignment horizontal="left"/>
    </xf>
    <xf numFmtId="0" fontId="21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4" fillId="0" borderId="10" xfId="55" applyFont="1" applyBorder="1" applyAlignment="1">
      <alignment wrapText="1"/>
      <protection/>
    </xf>
    <xf numFmtId="0" fontId="14" fillId="0" borderId="10" xfId="55" applyFont="1" applyBorder="1" applyAlignment="1">
      <alignment horizontal="left" vertical="top" wrapText="1"/>
      <protection/>
    </xf>
    <xf numFmtId="189" fontId="14" fillId="0" borderId="10" xfId="55" applyNumberFormat="1" applyFont="1" applyBorder="1" applyAlignment="1">
      <alignment horizontal="center" vertical="center"/>
      <protection/>
    </xf>
    <xf numFmtId="189" fontId="14" fillId="33" borderId="10" xfId="55" applyNumberFormat="1" applyFont="1" applyFill="1" applyBorder="1" applyAlignment="1">
      <alignment horizontal="center" vertical="center"/>
      <protection/>
    </xf>
    <xf numFmtId="0" fontId="26" fillId="0" borderId="10" xfId="55" applyFont="1" applyBorder="1" applyAlignment="1">
      <alignment wrapText="1"/>
      <protection/>
    </xf>
    <xf numFmtId="49" fontId="9" fillId="0" borderId="10" xfId="55" applyNumberFormat="1" applyFont="1" applyBorder="1" applyAlignment="1">
      <alignment horizontal="right" vertical="top" wrapText="1"/>
      <protection/>
    </xf>
    <xf numFmtId="189" fontId="9" fillId="0" borderId="10" xfId="55" applyNumberFormat="1" applyFont="1" applyBorder="1" applyAlignment="1">
      <alignment vertical="top"/>
      <protection/>
    </xf>
    <xf numFmtId="189" fontId="9" fillId="33" borderId="10" xfId="55" applyNumberFormat="1" applyFont="1" applyFill="1" applyBorder="1" applyAlignment="1">
      <alignment horizontal="right" vertical="top"/>
      <protection/>
    </xf>
    <xf numFmtId="189" fontId="9" fillId="0" borderId="10" xfId="0" applyNumberFormat="1" applyFont="1" applyBorder="1" applyAlignment="1">
      <alignment horizontal="right" vertical="top"/>
    </xf>
    <xf numFmtId="0" fontId="9" fillId="35" borderId="10" xfId="0" applyFont="1" applyFill="1" applyBorder="1" applyAlignment="1">
      <alignment vertical="center" wrapText="1"/>
    </xf>
    <xf numFmtId="0" fontId="9" fillId="35" borderId="10" xfId="0" applyFont="1" applyFill="1" applyBorder="1" applyAlignment="1">
      <alignment vertical="center"/>
    </xf>
    <xf numFmtId="0" fontId="9" fillId="35" borderId="10" xfId="55" applyFont="1" applyFill="1" applyBorder="1" applyAlignment="1">
      <alignment vertical="center" wrapText="1"/>
      <protection/>
    </xf>
    <xf numFmtId="193" fontId="9" fillId="35" borderId="10" xfId="55" applyNumberFormat="1" applyFont="1" applyFill="1" applyBorder="1" applyAlignment="1">
      <alignment vertical="top" wrapText="1"/>
      <protection/>
    </xf>
    <xf numFmtId="193" fontId="9" fillId="35" borderId="10" xfId="55" applyNumberFormat="1" applyFont="1" applyFill="1" applyBorder="1" applyAlignment="1">
      <alignment vertical="center" wrapText="1"/>
      <protection/>
    </xf>
    <xf numFmtId="189" fontId="29" fillId="0" borderId="0" xfId="55" applyNumberFormat="1" applyFont="1">
      <alignment/>
      <protection/>
    </xf>
    <xf numFmtId="189" fontId="70" fillId="33" borderId="10" xfId="55" applyNumberFormat="1" applyFont="1" applyFill="1" applyBorder="1" applyAlignment="1">
      <alignment horizontal="center"/>
      <protection/>
    </xf>
    <xf numFmtId="189" fontId="24" fillId="34" borderId="10" xfId="55" applyNumberFormat="1" applyFont="1" applyFill="1" applyBorder="1" applyAlignment="1">
      <alignment horizontal="center"/>
      <protection/>
    </xf>
    <xf numFmtId="189" fontId="14" fillId="34" borderId="10" xfId="55" applyNumberFormat="1" applyFont="1" applyFill="1" applyBorder="1">
      <alignment/>
      <protection/>
    </xf>
    <xf numFmtId="199" fontId="15" fillId="0" borderId="0" xfId="0" applyNumberFormat="1" applyFont="1" applyAlignment="1">
      <alignment/>
    </xf>
    <xf numFmtId="2" fontId="21" fillId="0" borderId="0" xfId="0" applyNumberFormat="1" applyFont="1" applyAlignment="1">
      <alignment/>
    </xf>
    <xf numFmtId="199" fontId="21" fillId="0" borderId="0" xfId="0" applyNumberFormat="1" applyFont="1" applyAlignment="1">
      <alignment/>
    </xf>
    <xf numFmtId="199" fontId="15" fillId="0" borderId="10" xfId="0" applyNumberFormat="1" applyFont="1" applyBorder="1" applyAlignment="1">
      <alignment vertical="center"/>
    </xf>
    <xf numFmtId="199" fontId="9" fillId="33" borderId="10" xfId="55" applyNumberFormat="1" applyFont="1" applyFill="1" applyBorder="1" applyAlignment="1">
      <alignment horizontal="right" vertical="center"/>
      <protection/>
    </xf>
    <xf numFmtId="0" fontId="18" fillId="0" borderId="10" xfId="55" applyFont="1" applyBorder="1" applyAlignment="1">
      <alignment wrapText="1"/>
      <protection/>
    </xf>
    <xf numFmtId="189" fontId="9" fillId="34" borderId="10" xfId="0" applyNumberFormat="1" applyFont="1" applyFill="1" applyBorder="1" applyAlignment="1">
      <alignment horizontal="right" vertical="center"/>
    </xf>
    <xf numFmtId="189" fontId="9" fillId="34" borderId="10" xfId="55" applyNumberFormat="1" applyFont="1" applyFill="1" applyBorder="1" applyAlignment="1">
      <alignment horizontal="right" vertical="top"/>
      <protection/>
    </xf>
    <xf numFmtId="49" fontId="13" fillId="0" borderId="0" xfId="0" applyNumberFormat="1" applyFont="1" applyBorder="1" applyAlignment="1">
      <alignment horizontal="center"/>
    </xf>
    <xf numFmtId="49" fontId="9" fillId="0" borderId="11" xfId="0" applyNumberFormat="1" applyFont="1" applyBorder="1" applyAlignment="1">
      <alignment horizontal="center"/>
    </xf>
    <xf numFmtId="49" fontId="12" fillId="0" borderId="10" xfId="0" applyNumberFormat="1" applyFont="1" applyBorder="1" applyAlignment="1">
      <alignment/>
    </xf>
    <xf numFmtId="49" fontId="21" fillId="0" borderId="0" xfId="0" applyNumberFormat="1" applyFont="1" applyBorder="1" applyAlignment="1">
      <alignment horizontal="center"/>
    </xf>
    <xf numFmtId="199" fontId="21" fillId="0" borderId="10" xfId="0" applyNumberFormat="1" applyFont="1" applyBorder="1" applyAlignment="1">
      <alignment/>
    </xf>
    <xf numFmtId="199" fontId="15" fillId="0" borderId="10" xfId="0" applyNumberFormat="1" applyFont="1" applyBorder="1" applyAlignment="1">
      <alignment/>
    </xf>
    <xf numFmtId="202" fontId="9" fillId="34" borderId="10" xfId="42" applyNumberFormat="1" applyFont="1" applyFill="1" applyBorder="1" applyAlignment="1">
      <alignment horizontal="center"/>
    </xf>
    <xf numFmtId="0" fontId="21" fillId="0" borderId="10" xfId="0" applyFont="1" applyBorder="1" applyAlignment="1">
      <alignment vertical="center" wrapText="1"/>
    </xf>
    <xf numFmtId="189" fontId="71" fillId="33" borderId="10" xfId="55" applyNumberFormat="1" applyFont="1" applyFill="1" applyBorder="1" applyAlignment="1">
      <alignment horizontal="center"/>
      <protection/>
    </xf>
    <xf numFmtId="189" fontId="26" fillId="33" borderId="10" xfId="55" applyNumberFormat="1" applyFont="1" applyFill="1" applyBorder="1" applyAlignment="1">
      <alignment horizontal="center"/>
      <protection/>
    </xf>
    <xf numFmtId="189" fontId="26" fillId="33" borderId="10" xfId="55" applyNumberFormat="1" applyFont="1" applyFill="1" applyBorder="1">
      <alignment/>
      <protection/>
    </xf>
    <xf numFmtId="189" fontId="21" fillId="0" borderId="0" xfId="0" applyNumberFormat="1" applyFont="1" applyAlignment="1">
      <alignment/>
    </xf>
    <xf numFmtId="189" fontId="21" fillId="0" borderId="10" xfId="0" applyNumberFormat="1" applyFont="1" applyBorder="1" applyAlignment="1">
      <alignment horizontal="right"/>
    </xf>
    <xf numFmtId="0" fontId="13" fillId="0" borderId="0" xfId="0" applyFont="1" applyAlignment="1">
      <alignment horizontal="left"/>
    </xf>
    <xf numFmtId="49" fontId="14" fillId="34" borderId="10" xfId="0" applyNumberFormat="1" applyFont="1" applyFill="1" applyBorder="1" applyAlignment="1">
      <alignment/>
    </xf>
    <xf numFmtId="49" fontId="14" fillId="0" borderId="10" xfId="0" applyNumberFormat="1" applyFont="1" applyBorder="1" applyAlignment="1">
      <alignment/>
    </xf>
    <xf numFmtId="49" fontId="26" fillId="0" borderId="10" xfId="0" applyNumberFormat="1" applyFont="1" applyBorder="1" applyAlignment="1">
      <alignment/>
    </xf>
    <xf numFmtId="49" fontId="14" fillId="0" borderId="10" xfId="0" applyNumberFormat="1" applyFont="1" applyBorder="1" applyAlignment="1">
      <alignment horizontal="left"/>
    </xf>
    <xf numFmtId="0" fontId="24" fillId="0" borderId="15" xfId="55" applyFont="1" applyBorder="1" applyAlignment="1">
      <alignment horizontal="center"/>
      <protection/>
    </xf>
    <xf numFmtId="0" fontId="24" fillId="0" borderId="22" xfId="55" applyFont="1" applyBorder="1" applyAlignment="1">
      <alignment horizontal="center"/>
      <protection/>
    </xf>
    <xf numFmtId="2" fontId="24" fillId="0" borderId="11" xfId="55" applyNumberFormat="1" applyFont="1" applyBorder="1" applyAlignment="1">
      <alignment horizontal="center" textRotation="90"/>
      <protection/>
    </xf>
    <xf numFmtId="2" fontId="24" fillId="0" borderId="13" xfId="55" applyNumberFormat="1" applyFont="1" applyBorder="1" applyAlignment="1">
      <alignment horizontal="center" textRotation="90"/>
      <protection/>
    </xf>
    <xf numFmtId="2" fontId="24" fillId="0" borderId="19" xfId="55" applyNumberFormat="1" applyFont="1" applyBorder="1" applyAlignment="1">
      <alignment horizontal="center" textRotation="90"/>
      <protection/>
    </xf>
    <xf numFmtId="0" fontId="24" fillId="0" borderId="23" xfId="0" applyFont="1" applyBorder="1" applyAlignment="1">
      <alignment horizontal="left"/>
    </xf>
    <xf numFmtId="0" fontId="24" fillId="33" borderId="11" xfId="55" applyFont="1" applyFill="1" applyBorder="1" applyAlignment="1">
      <alignment horizontal="center" vertical="center" wrapText="1"/>
      <protection/>
    </xf>
    <xf numFmtId="0" fontId="24" fillId="33" borderId="13" xfId="55" applyFont="1" applyFill="1" applyBorder="1" applyAlignment="1">
      <alignment horizontal="center" vertical="center" wrapText="1"/>
      <protection/>
    </xf>
    <xf numFmtId="0" fontId="24" fillId="33" borderId="19" xfId="55" applyFont="1" applyFill="1" applyBorder="1" applyAlignment="1">
      <alignment horizontal="center" vertical="center" wrapText="1"/>
      <protection/>
    </xf>
    <xf numFmtId="0" fontId="9" fillId="0" borderId="0" xfId="55" applyFont="1" applyAlignment="1">
      <alignment horizontal="left" vertical="top"/>
      <protection/>
    </xf>
    <xf numFmtId="0" fontId="11" fillId="0" borderId="0" xfId="55" applyFont="1" applyAlignment="1">
      <alignment horizontal="left" vertical="top"/>
      <protection/>
    </xf>
    <xf numFmtId="189" fontId="18" fillId="0" borderId="0" xfId="55" applyNumberFormat="1" applyFont="1" applyBorder="1" applyAlignment="1">
      <alignment horizontal="center"/>
      <protection/>
    </xf>
    <xf numFmtId="49" fontId="10" fillId="0" borderId="0" xfId="0" applyNumberFormat="1" applyFont="1" applyAlignment="1">
      <alignment horizontal="center" wrapText="1"/>
    </xf>
    <xf numFmtId="2" fontId="21" fillId="0" borderId="10" xfId="0" applyNumberFormat="1" applyFont="1" applyBorder="1" applyAlignment="1">
      <alignment horizontal="center"/>
    </xf>
    <xf numFmtId="0" fontId="15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/>
    </xf>
    <xf numFmtId="0" fontId="9" fillId="0" borderId="0" xfId="0" applyFont="1" applyAlignment="1">
      <alignment horizontal="center" vertical="top"/>
    </xf>
    <xf numFmtId="0" fontId="16" fillId="0" borderId="10" xfId="55" applyFont="1" applyFill="1" applyBorder="1" applyAlignment="1">
      <alignment horizontal="center" vertical="center" wrapText="1"/>
      <protection/>
    </xf>
    <xf numFmtId="0" fontId="10" fillId="0" borderId="0" xfId="0" applyFont="1" applyAlignment="1">
      <alignment horizontal="center"/>
    </xf>
    <xf numFmtId="0" fontId="15" fillId="0" borderId="10" xfId="55" applyFont="1" applyBorder="1" applyAlignment="1">
      <alignment horizontal="center" vertical="center"/>
      <protection/>
    </xf>
    <xf numFmtId="0" fontId="11" fillId="0" borderId="11" xfId="0" applyFont="1" applyBorder="1" applyAlignment="1">
      <alignment horizontal="center" vertical="center"/>
    </xf>
    <xf numFmtId="0" fontId="11" fillId="0" borderId="19" xfId="0" applyFont="1" applyBorder="1" applyAlignment="1">
      <alignment vertical="center"/>
    </xf>
    <xf numFmtId="0" fontId="13" fillId="0" borderId="10" xfId="0" applyFont="1" applyBorder="1" applyAlignment="1">
      <alignment horizontal="center"/>
    </xf>
    <xf numFmtId="0" fontId="13" fillId="0" borderId="10" xfId="0" applyFont="1" applyBorder="1" applyAlignment="1">
      <alignment/>
    </xf>
    <xf numFmtId="0" fontId="28" fillId="0" borderId="0" xfId="0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BJUDGE01.01.08AVAGANIxls.15.18.08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N35"/>
  <sheetViews>
    <sheetView tabSelected="1" zoomScaleSheetLayoutView="75" zoomScalePageLayoutView="0" workbookViewId="0" topLeftCell="A7">
      <pane ySplit="8250" topLeftCell="A1" activePane="topLeft" state="split"/>
      <selection pane="topLeft" activeCell="AD19" sqref="AD19"/>
      <selection pane="bottomLeft" activeCell="O1" sqref="O1"/>
    </sheetView>
  </sheetViews>
  <sheetFormatPr defaultColWidth="9.00390625" defaultRowHeight="12.75" outlineLevelRow="1"/>
  <cols>
    <col min="1" max="1" width="4.125" style="4" customWidth="1"/>
    <col min="2" max="2" width="24.625" style="4" customWidth="1"/>
    <col min="3" max="3" width="8.625" style="4" customWidth="1"/>
    <col min="4" max="4" width="7.875" style="4" customWidth="1"/>
    <col min="5" max="5" width="8.625" style="5" customWidth="1"/>
    <col min="6" max="6" width="7.875" style="5" customWidth="1"/>
    <col min="7" max="7" width="7.375" style="4" customWidth="1"/>
    <col min="8" max="8" width="7.25390625" style="4" customWidth="1"/>
    <col min="9" max="9" width="8.875" style="4" customWidth="1"/>
    <col min="10" max="10" width="7.00390625" style="4" customWidth="1"/>
    <col min="11" max="13" width="7.375" style="4" customWidth="1"/>
    <col min="14" max="14" width="8.75390625" style="5" customWidth="1"/>
    <col min="15" max="15" width="7.875" style="4" customWidth="1"/>
    <col min="16" max="16" width="8.75390625" style="5" customWidth="1"/>
    <col min="17" max="17" width="9.125" style="5" customWidth="1"/>
    <col min="18" max="18" width="7.25390625" style="4" customWidth="1"/>
    <col min="19" max="19" width="7.875" style="5" customWidth="1"/>
    <col min="20" max="20" width="7.375" style="5" customWidth="1"/>
    <col min="21" max="21" width="8.75390625" style="4" customWidth="1"/>
    <col min="22" max="22" width="9.125" style="4" customWidth="1"/>
    <col min="23" max="23" width="8.75390625" style="4" customWidth="1"/>
    <col min="24" max="24" width="7.875" style="5" customWidth="1"/>
    <col min="25" max="25" width="8.125" style="4" customWidth="1"/>
    <col min="26" max="26" width="7.00390625" style="4" customWidth="1"/>
    <col min="27" max="27" width="7.75390625" style="4" customWidth="1"/>
    <col min="28" max="28" width="0.6171875" style="5" customWidth="1"/>
    <col min="29" max="29" width="7.125" style="5" customWidth="1"/>
    <col min="30" max="30" width="9.125" style="5" customWidth="1"/>
    <col min="31" max="31" width="11.125" style="4" customWidth="1"/>
    <col min="32" max="16384" width="9.125" style="4" customWidth="1"/>
  </cols>
  <sheetData>
    <row r="1" ht="11.25" customHeight="1"/>
    <row r="2" spans="1:31" ht="17.25" customHeight="1">
      <c r="A2" s="20" t="s">
        <v>34</v>
      </c>
      <c r="B2" s="167">
        <v>2083044</v>
      </c>
      <c r="C2" s="56" t="s">
        <v>156</v>
      </c>
      <c r="D2" s="20"/>
      <c r="E2" s="92"/>
      <c r="F2" s="92"/>
      <c r="G2" s="20"/>
      <c r="H2" s="20"/>
      <c r="I2" s="20"/>
      <c r="J2" s="20"/>
      <c r="K2" s="20"/>
      <c r="L2" s="20"/>
      <c r="M2" s="20"/>
      <c r="N2" s="92"/>
      <c r="O2" s="20"/>
      <c r="P2" s="92"/>
      <c r="Q2" s="92"/>
      <c r="R2" s="20"/>
      <c r="S2" s="92"/>
      <c r="T2" s="92"/>
      <c r="U2" s="20"/>
      <c r="V2" s="20"/>
      <c r="W2" s="20"/>
      <c r="X2" s="92"/>
      <c r="Y2" s="20"/>
      <c r="Z2" s="20"/>
      <c r="AA2" s="20"/>
      <c r="AB2" s="92"/>
      <c r="AC2" s="92"/>
      <c r="AD2" s="92"/>
      <c r="AE2" s="20"/>
    </row>
    <row r="3" spans="1:31" ht="8.25" customHeight="1" hidden="1">
      <c r="A3" s="20"/>
      <c r="B3" s="20"/>
      <c r="C3" s="20"/>
      <c r="D3" s="20"/>
      <c r="E3" s="92"/>
      <c r="F3" s="92"/>
      <c r="G3" s="20"/>
      <c r="H3" s="20"/>
      <c r="I3" s="20"/>
      <c r="J3" s="20"/>
      <c r="K3" s="20"/>
      <c r="L3" s="20"/>
      <c r="M3" s="20"/>
      <c r="N3" s="92"/>
      <c r="O3" s="20"/>
      <c r="P3" s="92"/>
      <c r="Q3" s="92"/>
      <c r="R3" s="20"/>
      <c r="S3" s="92"/>
      <c r="T3" s="92"/>
      <c r="U3" s="20"/>
      <c r="V3" s="20"/>
      <c r="W3" s="20"/>
      <c r="X3" s="92"/>
      <c r="Y3" s="20"/>
      <c r="Z3" s="20"/>
      <c r="AA3" s="20"/>
      <c r="AB3" s="92"/>
      <c r="AC3" s="92"/>
      <c r="AD3" s="92"/>
      <c r="AE3" s="20"/>
    </row>
    <row r="4" spans="1:40" s="11" customFormat="1" ht="18" customHeight="1">
      <c r="A4" s="93"/>
      <c r="B4" s="203" t="s">
        <v>35</v>
      </c>
      <c r="C4" s="94">
        <v>4111</v>
      </c>
      <c r="D4" s="95">
        <v>4112</v>
      </c>
      <c r="E4" s="96">
        <v>4212</v>
      </c>
      <c r="F4" s="96">
        <v>4213</v>
      </c>
      <c r="G4" s="96">
        <v>4214</v>
      </c>
      <c r="H4" s="96">
        <v>4215</v>
      </c>
      <c r="I4" s="96">
        <v>4216</v>
      </c>
      <c r="J4" s="97">
        <v>4221</v>
      </c>
      <c r="K4" s="96">
        <v>4232</v>
      </c>
      <c r="L4" s="96">
        <v>4234</v>
      </c>
      <c r="M4" s="96">
        <v>4237</v>
      </c>
      <c r="N4" s="96">
        <v>4239</v>
      </c>
      <c r="O4" s="96">
        <v>4241</v>
      </c>
      <c r="P4" s="96">
        <v>4251</v>
      </c>
      <c r="Q4" s="96">
        <v>4252</v>
      </c>
      <c r="R4" s="96">
        <v>4261</v>
      </c>
      <c r="S4" s="96">
        <v>4264</v>
      </c>
      <c r="T4" s="96">
        <v>4267</v>
      </c>
      <c r="U4" s="96">
        <v>4269</v>
      </c>
      <c r="V4" s="98">
        <v>4639</v>
      </c>
      <c r="W4" s="98">
        <v>4657</v>
      </c>
      <c r="X4" s="98">
        <v>4726</v>
      </c>
      <c r="Y4" s="98">
        <v>4729</v>
      </c>
      <c r="Z4" s="98">
        <v>4727</v>
      </c>
      <c r="AA4" s="98">
        <v>4819</v>
      </c>
      <c r="AB4" s="98">
        <v>4822</v>
      </c>
      <c r="AC4" s="98">
        <v>4823</v>
      </c>
      <c r="AD4" s="96">
        <v>4891</v>
      </c>
      <c r="AE4" s="199" t="s">
        <v>36</v>
      </c>
      <c r="AF4" s="4"/>
      <c r="AG4" s="4"/>
      <c r="AH4" s="4"/>
      <c r="AI4" s="4"/>
      <c r="AJ4" s="4"/>
      <c r="AK4" s="4"/>
      <c r="AL4" s="4"/>
      <c r="AM4" s="4"/>
      <c r="AN4" s="4"/>
    </row>
    <row r="5" spans="1:31" ht="33" customHeight="1">
      <c r="A5" s="99" t="s">
        <v>37</v>
      </c>
      <c r="B5" s="204"/>
      <c r="C5" s="100" t="s">
        <v>38</v>
      </c>
      <c r="D5" s="101" t="s">
        <v>39</v>
      </c>
      <c r="E5" s="102" t="s">
        <v>54</v>
      </c>
      <c r="F5" s="102" t="s">
        <v>46</v>
      </c>
      <c r="G5" s="102" t="s">
        <v>43</v>
      </c>
      <c r="H5" s="103" t="s">
        <v>99</v>
      </c>
      <c r="I5" s="104" t="s">
        <v>59</v>
      </c>
      <c r="J5" s="105" t="s">
        <v>41</v>
      </c>
      <c r="K5" s="106" t="s">
        <v>66</v>
      </c>
      <c r="L5" s="107" t="s">
        <v>88</v>
      </c>
      <c r="M5" s="106" t="s">
        <v>176</v>
      </c>
      <c r="N5" s="102" t="s">
        <v>40</v>
      </c>
      <c r="O5" s="106" t="s">
        <v>85</v>
      </c>
      <c r="P5" s="102" t="s">
        <v>78</v>
      </c>
      <c r="Q5" s="102" t="s">
        <v>80</v>
      </c>
      <c r="R5" s="102" t="s">
        <v>67</v>
      </c>
      <c r="S5" s="105" t="s">
        <v>42</v>
      </c>
      <c r="T5" s="105" t="s">
        <v>101</v>
      </c>
      <c r="U5" s="107" t="s">
        <v>56</v>
      </c>
      <c r="V5" s="107" t="s">
        <v>103</v>
      </c>
      <c r="W5" s="107" t="s">
        <v>129</v>
      </c>
      <c r="X5" s="108" t="s">
        <v>61</v>
      </c>
      <c r="Y5" s="108" t="s">
        <v>40</v>
      </c>
      <c r="Z5" s="108" t="s">
        <v>136</v>
      </c>
      <c r="AA5" s="107" t="s">
        <v>68</v>
      </c>
      <c r="AB5" s="109" t="s">
        <v>40</v>
      </c>
      <c r="AC5" s="110" t="s">
        <v>91</v>
      </c>
      <c r="AD5" s="111" t="s">
        <v>94</v>
      </c>
      <c r="AE5" s="200"/>
    </row>
    <row r="6" spans="1:31" ht="35.25" customHeight="1">
      <c r="A6" s="112"/>
      <c r="B6" s="205"/>
      <c r="C6" s="113"/>
      <c r="D6" s="114"/>
      <c r="E6" s="115" t="s">
        <v>55</v>
      </c>
      <c r="F6" s="115" t="s">
        <v>55</v>
      </c>
      <c r="G6" s="115" t="s">
        <v>55</v>
      </c>
      <c r="H6" s="103" t="s">
        <v>100</v>
      </c>
      <c r="I6" s="103" t="s">
        <v>45</v>
      </c>
      <c r="J6" s="116"/>
      <c r="K6" s="115" t="s">
        <v>55</v>
      </c>
      <c r="L6" s="117" t="s">
        <v>60</v>
      </c>
      <c r="M6" s="117" t="s">
        <v>177</v>
      </c>
      <c r="N6" s="118" t="s">
        <v>60</v>
      </c>
      <c r="O6" s="117" t="s">
        <v>86</v>
      </c>
      <c r="P6" s="118" t="s">
        <v>79</v>
      </c>
      <c r="Q6" s="118" t="s">
        <v>81</v>
      </c>
      <c r="R6" s="115" t="s">
        <v>57</v>
      </c>
      <c r="S6" s="116" t="s">
        <v>58</v>
      </c>
      <c r="T6" s="116" t="s">
        <v>102</v>
      </c>
      <c r="U6" s="115" t="s">
        <v>57</v>
      </c>
      <c r="V6" s="115" t="s">
        <v>104</v>
      </c>
      <c r="W6" s="115" t="s">
        <v>106</v>
      </c>
      <c r="X6" s="115" t="s">
        <v>47</v>
      </c>
      <c r="Y6" s="117" t="s">
        <v>62</v>
      </c>
      <c r="Z6" s="117" t="s">
        <v>137</v>
      </c>
      <c r="AA6" s="117" t="s">
        <v>69</v>
      </c>
      <c r="AB6" s="116" t="s">
        <v>44</v>
      </c>
      <c r="AC6" s="115" t="s">
        <v>92</v>
      </c>
      <c r="AD6" s="119" t="s">
        <v>63</v>
      </c>
      <c r="AE6" s="201"/>
    </row>
    <row r="7" spans="1:40" s="6" customFormat="1" ht="15" customHeight="1">
      <c r="A7" s="112">
        <v>1</v>
      </c>
      <c r="B7" s="120" t="s">
        <v>0</v>
      </c>
      <c r="C7" s="168">
        <v>455000</v>
      </c>
      <c r="D7" s="168">
        <v>32000</v>
      </c>
      <c r="E7" s="121">
        <v>20940</v>
      </c>
      <c r="F7" s="121">
        <v>1450</v>
      </c>
      <c r="G7" s="121">
        <v>5000</v>
      </c>
      <c r="H7" s="121">
        <v>1200</v>
      </c>
      <c r="I7" s="122">
        <v>810</v>
      </c>
      <c r="J7" s="121">
        <v>2200</v>
      </c>
      <c r="K7" s="132">
        <v>4701.5</v>
      </c>
      <c r="L7" s="121">
        <v>1000</v>
      </c>
      <c r="M7" s="121">
        <v>2000</v>
      </c>
      <c r="N7" s="121">
        <v>2000</v>
      </c>
      <c r="O7" s="121">
        <v>1500</v>
      </c>
      <c r="P7" s="121">
        <v>7000</v>
      </c>
      <c r="Q7" s="121">
        <v>7000</v>
      </c>
      <c r="R7" s="121">
        <v>5000</v>
      </c>
      <c r="S7" s="121">
        <v>10400</v>
      </c>
      <c r="T7" s="121">
        <v>3200</v>
      </c>
      <c r="U7" s="121">
        <v>2000</v>
      </c>
      <c r="V7" s="121"/>
      <c r="W7" s="121"/>
      <c r="X7" s="121"/>
      <c r="Y7" s="121"/>
      <c r="Z7" s="121"/>
      <c r="AA7" s="121"/>
      <c r="AB7" s="121"/>
      <c r="AC7" s="123">
        <v>500</v>
      </c>
      <c r="AD7" s="121"/>
      <c r="AE7" s="121">
        <f>SUM(C7:AD7)</f>
        <v>564901.5</v>
      </c>
      <c r="AF7" s="4"/>
      <c r="AG7" s="4"/>
      <c r="AH7" s="4"/>
      <c r="AI7" s="4"/>
      <c r="AJ7" s="4"/>
      <c r="AK7" s="4"/>
      <c r="AL7" s="4"/>
      <c r="AM7" s="4"/>
      <c r="AN7" s="4"/>
    </row>
    <row r="8" spans="1:40" s="7" customFormat="1" ht="15" customHeight="1" outlineLevel="1">
      <c r="A8" s="112">
        <v>2</v>
      </c>
      <c r="B8" s="124" t="s">
        <v>49</v>
      </c>
      <c r="C8" s="125"/>
      <c r="D8" s="125"/>
      <c r="E8" s="125"/>
      <c r="F8" s="125"/>
      <c r="G8" s="125"/>
      <c r="H8" s="125"/>
      <c r="I8" s="126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5"/>
      <c r="V8" s="125">
        <v>40000</v>
      </c>
      <c r="W8" s="127">
        <v>1000</v>
      </c>
      <c r="X8" s="125"/>
      <c r="Y8" s="125"/>
      <c r="Z8" s="125"/>
      <c r="AA8" s="125"/>
      <c r="AB8" s="125"/>
      <c r="AC8" s="125"/>
      <c r="AD8" s="125"/>
      <c r="AE8" s="121">
        <f aca="true" t="shared" si="0" ref="AE8:AE26">SUM(C8:AD8)</f>
        <v>41000</v>
      </c>
      <c r="AF8" s="4"/>
      <c r="AG8" s="4"/>
      <c r="AH8" s="4"/>
      <c r="AI8" s="4"/>
      <c r="AJ8" s="4"/>
      <c r="AK8" s="4"/>
      <c r="AL8" s="4"/>
      <c r="AM8" s="4"/>
      <c r="AN8" s="4"/>
    </row>
    <row r="9" spans="1:40" s="7" customFormat="1" ht="15" customHeight="1" outlineLevel="1">
      <c r="A9" s="112">
        <v>3</v>
      </c>
      <c r="B9" s="124" t="s">
        <v>50</v>
      </c>
      <c r="C9" s="125"/>
      <c r="D9" s="125"/>
      <c r="E9" s="125"/>
      <c r="F9" s="125"/>
      <c r="G9" s="125"/>
      <c r="H9" s="125"/>
      <c r="I9" s="126"/>
      <c r="J9" s="125"/>
      <c r="K9" s="125"/>
      <c r="L9" s="125"/>
      <c r="M9" s="125"/>
      <c r="N9" s="125"/>
      <c r="O9" s="125"/>
      <c r="P9" s="125"/>
      <c r="Q9" s="125"/>
      <c r="R9" s="125"/>
      <c r="S9" s="125"/>
      <c r="T9" s="125"/>
      <c r="U9" s="125"/>
      <c r="V9" s="125">
        <v>26500</v>
      </c>
      <c r="W9" s="125"/>
      <c r="X9" s="125"/>
      <c r="Y9" s="125"/>
      <c r="Z9" s="125"/>
      <c r="AA9" s="125"/>
      <c r="AB9" s="125"/>
      <c r="AC9" s="125"/>
      <c r="AD9" s="125"/>
      <c r="AE9" s="121">
        <f t="shared" si="0"/>
        <v>26500</v>
      </c>
      <c r="AF9" s="4"/>
      <c r="AG9" s="4"/>
      <c r="AH9" s="4"/>
      <c r="AI9" s="4"/>
      <c r="AJ9" s="4"/>
      <c r="AK9" s="4"/>
      <c r="AL9" s="4"/>
      <c r="AM9" s="4"/>
      <c r="AN9" s="4"/>
    </row>
    <row r="10" spans="1:40" s="7" customFormat="1" ht="15" customHeight="1" outlineLevel="1">
      <c r="A10" s="112">
        <v>4</v>
      </c>
      <c r="B10" s="124" t="s">
        <v>159</v>
      </c>
      <c r="C10" s="125"/>
      <c r="D10" s="125"/>
      <c r="E10" s="125"/>
      <c r="F10" s="125"/>
      <c r="G10" s="125"/>
      <c r="H10" s="125"/>
      <c r="I10" s="126"/>
      <c r="J10" s="125"/>
      <c r="K10" s="125"/>
      <c r="L10" s="125"/>
      <c r="M10" s="125"/>
      <c r="N10" s="125"/>
      <c r="O10" s="125"/>
      <c r="P10" s="125">
        <v>0</v>
      </c>
      <c r="Q10" s="121"/>
      <c r="R10" s="125"/>
      <c r="S10" s="125"/>
      <c r="T10" s="125"/>
      <c r="U10" s="125"/>
      <c r="V10" s="125">
        <v>480000</v>
      </c>
      <c r="W10" s="125"/>
      <c r="X10" s="125"/>
      <c r="Y10" s="125"/>
      <c r="Z10" s="125"/>
      <c r="AA10" s="128"/>
      <c r="AB10" s="125"/>
      <c r="AC10" s="125"/>
      <c r="AD10" s="125"/>
      <c r="AE10" s="121">
        <f t="shared" si="0"/>
        <v>480000</v>
      </c>
      <c r="AF10" s="4"/>
      <c r="AG10" s="4"/>
      <c r="AH10" s="4"/>
      <c r="AI10" s="4"/>
      <c r="AJ10" s="4"/>
      <c r="AK10" s="4"/>
      <c r="AL10" s="4"/>
      <c r="AM10" s="4"/>
      <c r="AN10" s="4"/>
    </row>
    <row r="11" spans="1:40" s="7" customFormat="1" ht="15" customHeight="1" outlineLevel="1">
      <c r="A11" s="112">
        <v>5</v>
      </c>
      <c r="B11" s="124" t="s">
        <v>160</v>
      </c>
      <c r="C11" s="125"/>
      <c r="D11" s="125"/>
      <c r="E11" s="125"/>
      <c r="F11" s="125"/>
      <c r="G11" s="125"/>
      <c r="H11" s="125"/>
      <c r="I11" s="126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25"/>
      <c r="V11" s="125">
        <v>203000</v>
      </c>
      <c r="W11" s="125"/>
      <c r="X11" s="125"/>
      <c r="Y11" s="125"/>
      <c r="Z11" s="125"/>
      <c r="AA11" s="125"/>
      <c r="AB11" s="125"/>
      <c r="AC11" s="125"/>
      <c r="AD11" s="125"/>
      <c r="AE11" s="121">
        <f t="shared" si="0"/>
        <v>203000</v>
      </c>
      <c r="AF11" s="4"/>
      <c r="AG11" s="4"/>
      <c r="AH11" s="4"/>
      <c r="AI11" s="4"/>
      <c r="AJ11" s="4"/>
      <c r="AK11" s="4"/>
      <c r="AL11" s="4"/>
      <c r="AM11" s="4"/>
      <c r="AN11" s="4"/>
    </row>
    <row r="12" spans="1:40" s="7" customFormat="1" ht="33" customHeight="1" outlineLevel="1">
      <c r="A12" s="112">
        <v>6</v>
      </c>
      <c r="B12" s="157" t="s">
        <v>226</v>
      </c>
      <c r="C12" s="125"/>
      <c r="D12" s="125"/>
      <c r="E12" s="125"/>
      <c r="F12" s="125"/>
      <c r="G12" s="125"/>
      <c r="H12" s="125"/>
      <c r="I12" s="126">
        <v>1500</v>
      </c>
      <c r="J12" s="125"/>
      <c r="K12" s="125"/>
      <c r="L12" s="125"/>
      <c r="M12" s="125"/>
      <c r="N12" s="125">
        <v>4050</v>
      </c>
      <c r="O12" s="125">
        <v>10000</v>
      </c>
      <c r="P12" s="125"/>
      <c r="Q12" s="125"/>
      <c r="R12" s="125"/>
      <c r="S12" s="125"/>
      <c r="T12" s="125"/>
      <c r="U12" s="125">
        <v>3000</v>
      </c>
      <c r="V12" s="125">
        <v>0</v>
      </c>
      <c r="W12" s="125"/>
      <c r="X12" s="125"/>
      <c r="Y12" s="125" t="s">
        <v>84</v>
      </c>
      <c r="Z12" s="125"/>
      <c r="AA12" s="125"/>
      <c r="AB12" s="125"/>
      <c r="AC12" s="125">
        <v>200</v>
      </c>
      <c r="AD12" s="125"/>
      <c r="AE12" s="121">
        <f t="shared" si="0"/>
        <v>18750</v>
      </c>
      <c r="AF12" s="4"/>
      <c r="AG12" s="4"/>
      <c r="AH12" s="4"/>
      <c r="AI12" s="4"/>
      <c r="AJ12" s="4"/>
      <c r="AK12" s="4"/>
      <c r="AL12" s="4"/>
      <c r="AM12" s="4"/>
      <c r="AN12" s="4"/>
    </row>
    <row r="13" spans="1:40" s="7" customFormat="1" ht="15" customHeight="1" outlineLevel="1">
      <c r="A13" s="112">
        <v>7</v>
      </c>
      <c r="B13" s="124" t="s">
        <v>161</v>
      </c>
      <c r="C13" s="125"/>
      <c r="D13" s="125"/>
      <c r="E13" s="125"/>
      <c r="F13" s="125"/>
      <c r="G13" s="126"/>
      <c r="H13" s="126"/>
      <c r="I13" s="126"/>
      <c r="J13" s="125"/>
      <c r="K13" s="125"/>
      <c r="L13" s="125"/>
      <c r="M13" s="125"/>
      <c r="N13" s="125">
        <v>1950</v>
      </c>
      <c r="O13" s="125">
        <v>4000</v>
      </c>
      <c r="P13" s="125">
        <v>0</v>
      </c>
      <c r="Q13" s="125"/>
      <c r="R13" s="125"/>
      <c r="S13" s="125"/>
      <c r="T13" s="125"/>
      <c r="U13" s="125"/>
      <c r="V13" s="125">
        <v>0</v>
      </c>
      <c r="W13" s="125"/>
      <c r="X13" s="125"/>
      <c r="Y13" s="125"/>
      <c r="Z13" s="125"/>
      <c r="AA13" s="125"/>
      <c r="AB13" s="125"/>
      <c r="AC13" s="125">
        <v>800</v>
      </c>
      <c r="AD13" s="125"/>
      <c r="AE13" s="121">
        <f>SUM(C13:AD13)</f>
        <v>6750</v>
      </c>
      <c r="AF13" s="4"/>
      <c r="AG13" s="4"/>
      <c r="AH13" s="4"/>
      <c r="AI13" s="4"/>
      <c r="AJ13" s="4"/>
      <c r="AK13" s="4"/>
      <c r="AL13" s="4"/>
      <c r="AM13" s="4"/>
      <c r="AN13" s="4"/>
    </row>
    <row r="14" spans="1:40" s="6" customFormat="1" ht="15" customHeight="1">
      <c r="A14" s="112">
        <v>8</v>
      </c>
      <c r="B14" s="129" t="s">
        <v>51</v>
      </c>
      <c r="C14" s="187">
        <v>15764.2</v>
      </c>
      <c r="D14" s="187">
        <v>0</v>
      </c>
      <c r="E14" s="188">
        <v>2069.9</v>
      </c>
      <c r="F14" s="188"/>
      <c r="G14" s="188">
        <v>18</v>
      </c>
      <c r="H14" s="188">
        <v>49</v>
      </c>
      <c r="I14" s="189">
        <v>286</v>
      </c>
      <c r="J14" s="188">
        <v>0</v>
      </c>
      <c r="K14" s="188"/>
      <c r="L14" s="188"/>
      <c r="M14" s="188"/>
      <c r="N14" s="188">
        <v>225</v>
      </c>
      <c r="O14" s="188">
        <v>61.5</v>
      </c>
      <c r="P14" s="188">
        <v>1691.2</v>
      </c>
      <c r="Q14" s="187">
        <v>405</v>
      </c>
      <c r="R14" s="188">
        <v>0</v>
      </c>
      <c r="S14" s="127">
        <v>976</v>
      </c>
      <c r="T14" s="125"/>
      <c r="U14" s="125">
        <v>116</v>
      </c>
      <c r="V14" s="125">
        <v>0</v>
      </c>
      <c r="W14" s="125"/>
      <c r="X14" s="188"/>
      <c r="Y14" s="188"/>
      <c r="Z14" s="188"/>
      <c r="AA14" s="188"/>
      <c r="AB14" s="188"/>
      <c r="AC14" s="188">
        <v>147.8</v>
      </c>
      <c r="AD14" s="121"/>
      <c r="AE14" s="121">
        <f>SUM(C14:AD14)</f>
        <v>21809.600000000002</v>
      </c>
      <c r="AF14" s="4"/>
      <c r="AG14" s="4"/>
      <c r="AH14" s="4"/>
      <c r="AI14" s="4"/>
      <c r="AJ14" s="4"/>
      <c r="AK14" s="4"/>
      <c r="AL14" s="4"/>
      <c r="AM14" s="4"/>
      <c r="AN14" s="4"/>
    </row>
    <row r="15" spans="1:33" s="8" customFormat="1" ht="33.75" customHeight="1">
      <c r="A15" s="112">
        <v>9</v>
      </c>
      <c r="B15" s="154" t="s">
        <v>158</v>
      </c>
      <c r="C15" s="155">
        <v>0</v>
      </c>
      <c r="D15" s="155"/>
      <c r="E15" s="155">
        <v>18000</v>
      </c>
      <c r="F15" s="155">
        <v>23000</v>
      </c>
      <c r="G15" s="155">
        <v>0</v>
      </c>
      <c r="H15" s="155"/>
      <c r="I15" s="155">
        <v>3000</v>
      </c>
      <c r="J15" s="155"/>
      <c r="K15" s="155"/>
      <c r="L15" s="155"/>
      <c r="M15" s="155"/>
      <c r="N15" s="156"/>
      <c r="O15" s="155"/>
      <c r="P15" s="156">
        <v>10000</v>
      </c>
      <c r="Q15" s="156"/>
      <c r="R15" s="155"/>
      <c r="S15" s="155">
        <v>0</v>
      </c>
      <c r="T15" s="155"/>
      <c r="U15" s="155"/>
      <c r="V15" s="155"/>
      <c r="W15" s="155"/>
      <c r="X15" s="156"/>
      <c r="Y15" s="155"/>
      <c r="Z15" s="155"/>
      <c r="AA15" s="155"/>
      <c r="AB15" s="156"/>
      <c r="AC15" s="156"/>
      <c r="AD15" s="156"/>
      <c r="AE15" s="156">
        <f t="shared" si="0"/>
        <v>54000</v>
      </c>
      <c r="AF15" s="4"/>
      <c r="AG15" s="4"/>
    </row>
    <row r="16" spans="1:33" s="6" customFormat="1" ht="16.5" customHeight="1">
      <c r="A16" s="112">
        <v>10</v>
      </c>
      <c r="B16" s="120" t="s">
        <v>83</v>
      </c>
      <c r="C16" s="121"/>
      <c r="D16" s="121"/>
      <c r="E16" s="121"/>
      <c r="F16" s="121"/>
      <c r="G16" s="122"/>
      <c r="H16" s="122"/>
      <c r="I16" s="122">
        <v>2500</v>
      </c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 t="s">
        <v>84</v>
      </c>
      <c r="V16" s="121"/>
      <c r="W16" s="121"/>
      <c r="X16" s="121">
        <v>8000</v>
      </c>
      <c r="Y16" s="121">
        <v>30000</v>
      </c>
      <c r="Z16" s="121">
        <v>7000</v>
      </c>
      <c r="AA16" s="121">
        <v>1800</v>
      </c>
      <c r="AB16" s="121"/>
      <c r="AC16" s="121"/>
      <c r="AD16" s="121"/>
      <c r="AE16" s="121">
        <f t="shared" si="0"/>
        <v>49300</v>
      </c>
      <c r="AF16" s="4"/>
      <c r="AG16" s="4"/>
    </row>
    <row r="17" spans="1:33" s="6" customFormat="1" ht="20.25" customHeight="1">
      <c r="A17" s="112">
        <v>11</v>
      </c>
      <c r="B17" s="130" t="s">
        <v>157</v>
      </c>
      <c r="C17" s="131"/>
      <c r="D17" s="121"/>
      <c r="E17" s="121"/>
      <c r="F17" s="121"/>
      <c r="G17" s="122"/>
      <c r="H17" s="122"/>
      <c r="I17" s="170">
        <v>40000</v>
      </c>
      <c r="J17" s="121"/>
      <c r="K17" s="121"/>
      <c r="L17" s="121"/>
      <c r="M17" s="121"/>
      <c r="N17" s="121"/>
      <c r="O17" s="121"/>
      <c r="P17" s="121"/>
      <c r="Q17" s="121">
        <v>0</v>
      </c>
      <c r="R17" s="121"/>
      <c r="S17" s="121">
        <v>0</v>
      </c>
      <c r="T17" s="121"/>
      <c r="U17" s="121"/>
      <c r="V17" s="121"/>
      <c r="W17" s="121"/>
      <c r="X17" s="121"/>
      <c r="Y17" s="121">
        <v>0</v>
      </c>
      <c r="Z17" s="121"/>
      <c r="AA17" s="121"/>
      <c r="AB17" s="121"/>
      <c r="AC17" s="121"/>
      <c r="AD17" s="121"/>
      <c r="AE17" s="121">
        <f t="shared" si="0"/>
        <v>40000</v>
      </c>
      <c r="AF17" s="4"/>
      <c r="AG17" s="4"/>
    </row>
    <row r="18" spans="1:33" s="6" customFormat="1" ht="15" customHeight="1">
      <c r="A18" s="112">
        <v>12</v>
      </c>
      <c r="B18" s="130" t="s">
        <v>131</v>
      </c>
      <c r="C18" s="131"/>
      <c r="D18" s="121"/>
      <c r="E18" s="121"/>
      <c r="F18" s="121"/>
      <c r="G18" s="122"/>
      <c r="H18" s="122"/>
      <c r="I18" s="122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>
        <v>0</v>
      </c>
      <c r="X18" s="121"/>
      <c r="Y18" s="121">
        <v>0</v>
      </c>
      <c r="Z18" s="121"/>
      <c r="AA18" s="121">
        <v>1000</v>
      </c>
      <c r="AB18" s="121"/>
      <c r="AC18" s="121"/>
      <c r="AD18" s="121"/>
      <c r="AE18" s="121">
        <f t="shared" si="0"/>
        <v>1000</v>
      </c>
      <c r="AF18" s="4"/>
      <c r="AG18" s="4"/>
    </row>
    <row r="19" spans="1:33" s="7" customFormat="1" ht="21" customHeight="1" outlineLevel="1">
      <c r="A19" s="112">
        <v>13</v>
      </c>
      <c r="B19" s="153" t="s">
        <v>181</v>
      </c>
      <c r="C19" s="125"/>
      <c r="D19" s="125"/>
      <c r="E19" s="125"/>
      <c r="F19" s="125">
        <v>0</v>
      </c>
      <c r="G19" s="126"/>
      <c r="H19" s="126"/>
      <c r="I19" s="126"/>
      <c r="J19" s="125"/>
      <c r="K19" s="125"/>
      <c r="L19" s="125"/>
      <c r="M19" s="125"/>
      <c r="N19" s="125">
        <v>2200</v>
      </c>
      <c r="O19" s="169">
        <v>4500</v>
      </c>
      <c r="P19" s="125"/>
      <c r="Q19" s="125"/>
      <c r="R19" s="125"/>
      <c r="S19" s="125"/>
      <c r="T19" s="125"/>
      <c r="U19" s="125">
        <v>2200</v>
      </c>
      <c r="V19" s="125"/>
      <c r="W19" s="125"/>
      <c r="X19" s="125"/>
      <c r="Y19" s="125"/>
      <c r="Z19" s="125"/>
      <c r="AA19" s="125"/>
      <c r="AB19" s="125"/>
      <c r="AC19" s="125"/>
      <c r="AD19" s="125"/>
      <c r="AE19" s="121">
        <f t="shared" si="0"/>
        <v>8900</v>
      </c>
      <c r="AF19" s="4"/>
      <c r="AG19" s="4"/>
    </row>
    <row r="20" spans="1:33" s="7" customFormat="1" ht="15" customHeight="1" outlineLevel="1">
      <c r="A20" s="112">
        <v>14</v>
      </c>
      <c r="B20" s="120" t="s">
        <v>107</v>
      </c>
      <c r="C20" s="125">
        <v>0</v>
      </c>
      <c r="D20" s="125"/>
      <c r="E20" s="125"/>
      <c r="F20" s="125">
        <v>33000</v>
      </c>
      <c r="G20" s="126"/>
      <c r="H20" s="126"/>
      <c r="I20" s="126"/>
      <c r="J20" s="125"/>
      <c r="K20" s="125"/>
      <c r="L20" s="125"/>
      <c r="M20" s="125"/>
      <c r="N20" s="125"/>
      <c r="O20" s="125"/>
      <c r="P20" s="125">
        <v>0</v>
      </c>
      <c r="Q20" s="125"/>
      <c r="R20" s="125"/>
      <c r="S20" s="125">
        <v>0</v>
      </c>
      <c r="T20" s="125"/>
      <c r="U20" s="125">
        <v>0</v>
      </c>
      <c r="V20" s="125"/>
      <c r="W20" s="125">
        <v>1600</v>
      </c>
      <c r="X20" s="125"/>
      <c r="Y20" s="125"/>
      <c r="Z20" s="125"/>
      <c r="AA20" s="125"/>
      <c r="AB20" s="125"/>
      <c r="AC20" s="125"/>
      <c r="AD20" s="125"/>
      <c r="AE20" s="121">
        <f>SUM(C20:AD20)</f>
        <v>34600</v>
      </c>
      <c r="AF20" s="4"/>
      <c r="AG20" s="4"/>
    </row>
    <row r="21" spans="1:33" s="7" customFormat="1" ht="15" customHeight="1" outlineLevel="1">
      <c r="A21" s="112">
        <v>15</v>
      </c>
      <c r="B21" s="120" t="s">
        <v>162</v>
      </c>
      <c r="C21" s="125"/>
      <c r="D21" s="125"/>
      <c r="E21" s="125"/>
      <c r="F21" s="125"/>
      <c r="G21" s="126"/>
      <c r="H21" s="126"/>
      <c r="I21" s="126">
        <v>0</v>
      </c>
      <c r="J21" s="125"/>
      <c r="K21" s="125"/>
      <c r="L21" s="125"/>
      <c r="M21" s="125"/>
      <c r="N21" s="125"/>
      <c r="O21" s="125"/>
      <c r="P21" s="125">
        <v>11000</v>
      </c>
      <c r="Q21" s="127">
        <v>2000</v>
      </c>
      <c r="R21" s="125"/>
      <c r="S21" s="127">
        <v>4000</v>
      </c>
      <c r="T21" s="125"/>
      <c r="U21" s="125"/>
      <c r="V21" s="125"/>
      <c r="W21" s="125">
        <v>0</v>
      </c>
      <c r="X21" s="125"/>
      <c r="Y21" s="125"/>
      <c r="Z21" s="125"/>
      <c r="AA21" s="125"/>
      <c r="AB21" s="125"/>
      <c r="AC21" s="121">
        <v>0</v>
      </c>
      <c r="AD21" s="125"/>
      <c r="AE21" s="121">
        <f t="shared" si="0"/>
        <v>17000</v>
      </c>
      <c r="AF21" s="4"/>
      <c r="AG21" s="4"/>
    </row>
    <row r="22" spans="1:33" s="7" customFormat="1" ht="15.75" customHeight="1" outlineLevel="1">
      <c r="A22" s="112">
        <v>16</v>
      </c>
      <c r="B22" s="129" t="s">
        <v>87</v>
      </c>
      <c r="C22" s="125"/>
      <c r="D22" s="125"/>
      <c r="E22" s="125"/>
      <c r="F22" s="125"/>
      <c r="G22" s="126"/>
      <c r="H22" s="126"/>
      <c r="I22" s="126"/>
      <c r="J22" s="125"/>
      <c r="K22" s="125"/>
      <c r="L22" s="125"/>
      <c r="M22" s="125"/>
      <c r="N22" s="125">
        <v>10000</v>
      </c>
      <c r="O22" s="125"/>
      <c r="P22" s="125"/>
      <c r="Q22" s="125"/>
      <c r="R22" s="125"/>
      <c r="S22" s="125"/>
      <c r="T22" s="125"/>
      <c r="U22" s="125">
        <v>14000</v>
      </c>
      <c r="V22" s="125"/>
      <c r="W22" s="125"/>
      <c r="X22" s="125"/>
      <c r="Y22" s="125"/>
      <c r="Z22" s="125"/>
      <c r="AA22" s="125">
        <v>15000</v>
      </c>
      <c r="AB22" s="125"/>
      <c r="AC22" s="125"/>
      <c r="AD22" s="125"/>
      <c r="AE22" s="121">
        <f t="shared" si="0"/>
        <v>39000</v>
      </c>
      <c r="AF22" s="4"/>
      <c r="AG22" s="4"/>
    </row>
    <row r="23" spans="1:33" s="7" customFormat="1" ht="15.75" customHeight="1" outlineLevel="1">
      <c r="A23" s="112">
        <v>17</v>
      </c>
      <c r="B23" s="120" t="s">
        <v>130</v>
      </c>
      <c r="C23" s="125"/>
      <c r="D23" s="125"/>
      <c r="E23" s="125"/>
      <c r="F23" s="125">
        <v>700</v>
      </c>
      <c r="G23" s="126"/>
      <c r="H23" s="126"/>
      <c r="I23" s="126">
        <v>0</v>
      </c>
      <c r="J23" s="125"/>
      <c r="K23" s="125"/>
      <c r="L23" s="125"/>
      <c r="M23" s="125"/>
      <c r="N23" s="125"/>
      <c r="O23" s="125"/>
      <c r="P23" s="125"/>
      <c r="Q23" s="125"/>
      <c r="R23" s="125"/>
      <c r="S23" s="125"/>
      <c r="T23" s="125"/>
      <c r="U23" s="125"/>
      <c r="V23" s="125"/>
      <c r="W23" s="125"/>
      <c r="X23" s="125"/>
      <c r="Y23" s="125"/>
      <c r="Z23" s="125"/>
      <c r="AA23" s="125"/>
      <c r="AB23" s="125"/>
      <c r="AC23" s="125"/>
      <c r="AD23" s="125"/>
      <c r="AE23" s="121">
        <f t="shared" si="0"/>
        <v>700</v>
      </c>
      <c r="AF23" s="4"/>
      <c r="AG23" s="4"/>
    </row>
    <row r="24" spans="1:33" s="7" customFormat="1" ht="15.75" customHeight="1" outlineLevel="1">
      <c r="A24" s="112">
        <v>18</v>
      </c>
      <c r="B24" s="129" t="s">
        <v>127</v>
      </c>
      <c r="C24" s="125"/>
      <c r="D24" s="125"/>
      <c r="E24" s="125">
        <v>41000</v>
      </c>
      <c r="F24" s="125">
        <v>0</v>
      </c>
      <c r="G24" s="126"/>
      <c r="H24" s="126"/>
      <c r="I24" s="126"/>
      <c r="J24" s="125"/>
      <c r="K24" s="125"/>
      <c r="L24" s="125"/>
      <c r="M24" s="125"/>
      <c r="N24" s="125">
        <v>15000</v>
      </c>
      <c r="O24" s="125"/>
      <c r="P24" s="125">
        <v>10000</v>
      </c>
      <c r="Q24" s="125">
        <v>1000</v>
      </c>
      <c r="R24" s="125"/>
      <c r="S24" s="125"/>
      <c r="T24" s="125"/>
      <c r="U24" s="125">
        <v>0</v>
      </c>
      <c r="V24" s="125"/>
      <c r="W24" s="127">
        <v>16000</v>
      </c>
      <c r="X24" s="125"/>
      <c r="Y24" s="125"/>
      <c r="Z24" s="125"/>
      <c r="AA24" s="125"/>
      <c r="AB24" s="125"/>
      <c r="AC24" s="125"/>
      <c r="AD24" s="125"/>
      <c r="AE24" s="121">
        <f t="shared" si="0"/>
        <v>83000</v>
      </c>
      <c r="AF24" s="4"/>
      <c r="AG24" s="4"/>
    </row>
    <row r="25" spans="1:33" s="7" customFormat="1" ht="18.75" customHeight="1" outlineLevel="1">
      <c r="A25" s="112">
        <v>19</v>
      </c>
      <c r="B25" s="120" t="s">
        <v>52</v>
      </c>
      <c r="C25" s="125"/>
      <c r="D25" s="125"/>
      <c r="E25" s="125"/>
      <c r="F25" s="125">
        <v>0</v>
      </c>
      <c r="G25" s="126"/>
      <c r="H25" s="126"/>
      <c r="I25" s="126">
        <v>0</v>
      </c>
      <c r="J25" s="125"/>
      <c r="K25" s="125"/>
      <c r="L25" s="125"/>
      <c r="M25" s="125"/>
      <c r="N25" s="125"/>
      <c r="O25" s="125"/>
      <c r="P25" s="125"/>
      <c r="Q25" s="125"/>
      <c r="R25" s="125"/>
      <c r="S25" s="125"/>
      <c r="T25" s="125"/>
      <c r="U25" s="125"/>
      <c r="V25" s="125"/>
      <c r="W25" s="125">
        <v>0</v>
      </c>
      <c r="X25" s="125"/>
      <c r="Y25" s="125"/>
      <c r="Z25" s="125">
        <v>0</v>
      </c>
      <c r="AA25" s="125"/>
      <c r="AB25" s="125"/>
      <c r="AC25" s="125"/>
      <c r="AD25" s="125">
        <v>68900</v>
      </c>
      <c r="AE25" s="125">
        <f>SUM(C25:AD25)</f>
        <v>68900</v>
      </c>
      <c r="AF25" s="4"/>
      <c r="AG25" s="4"/>
    </row>
    <row r="26" spans="1:33" s="7" customFormat="1" ht="17.25" customHeight="1" outlineLevel="1">
      <c r="A26" s="112">
        <v>20</v>
      </c>
      <c r="B26" s="129" t="s">
        <v>220</v>
      </c>
      <c r="C26" s="125"/>
      <c r="D26" s="125"/>
      <c r="E26" s="125"/>
      <c r="F26" s="125"/>
      <c r="G26" s="126"/>
      <c r="H26" s="126"/>
      <c r="I26" s="126"/>
      <c r="J26" s="125"/>
      <c r="K26" s="125"/>
      <c r="L26" s="125"/>
      <c r="M26" s="125"/>
      <c r="N26" s="125"/>
      <c r="O26" s="125"/>
      <c r="P26" s="125"/>
      <c r="Q26" s="125"/>
      <c r="R26" s="125"/>
      <c r="S26" s="125"/>
      <c r="T26" s="125"/>
      <c r="U26" s="125"/>
      <c r="V26" s="125">
        <v>226032.9</v>
      </c>
      <c r="W26" s="125"/>
      <c r="X26" s="125"/>
      <c r="Y26" s="125"/>
      <c r="Z26" s="125"/>
      <c r="AA26" s="125"/>
      <c r="AB26" s="125"/>
      <c r="AC26" s="125"/>
      <c r="AD26" s="125"/>
      <c r="AE26" s="121">
        <f t="shared" si="0"/>
        <v>226032.9</v>
      </c>
      <c r="AF26" s="4"/>
      <c r="AG26" s="4"/>
    </row>
    <row r="27" spans="1:33" s="7" customFormat="1" ht="15" customHeight="1">
      <c r="A27" s="197" t="s">
        <v>53</v>
      </c>
      <c r="B27" s="198"/>
      <c r="C27" s="125">
        <f>SUM(C7:C26)</f>
        <v>470764.2</v>
      </c>
      <c r="D27" s="125">
        <f aca="true" t="shared" si="1" ref="D27:AD27">SUM(D7:D26)</f>
        <v>32000</v>
      </c>
      <c r="E27" s="125">
        <f t="shared" si="1"/>
        <v>82009.9</v>
      </c>
      <c r="F27" s="125">
        <f t="shared" si="1"/>
        <v>58150</v>
      </c>
      <c r="G27" s="125">
        <f t="shared" si="1"/>
        <v>5018</v>
      </c>
      <c r="H27" s="125">
        <f t="shared" si="1"/>
        <v>1249</v>
      </c>
      <c r="I27" s="125">
        <f t="shared" si="1"/>
        <v>48096</v>
      </c>
      <c r="J27" s="125">
        <f t="shared" si="1"/>
        <v>2200</v>
      </c>
      <c r="K27" s="125">
        <f t="shared" si="1"/>
        <v>4701.5</v>
      </c>
      <c r="L27" s="125">
        <f t="shared" si="1"/>
        <v>1000</v>
      </c>
      <c r="M27" s="125">
        <f t="shared" si="1"/>
        <v>2000</v>
      </c>
      <c r="N27" s="125">
        <f t="shared" si="1"/>
        <v>35425</v>
      </c>
      <c r="O27" s="125">
        <f t="shared" si="1"/>
        <v>20061.5</v>
      </c>
      <c r="P27" s="125">
        <f t="shared" si="1"/>
        <v>39691.2</v>
      </c>
      <c r="Q27" s="125">
        <f t="shared" si="1"/>
        <v>10405</v>
      </c>
      <c r="R27" s="125">
        <f t="shared" si="1"/>
        <v>5000</v>
      </c>
      <c r="S27" s="125">
        <f t="shared" si="1"/>
        <v>15376</v>
      </c>
      <c r="T27" s="125">
        <f t="shared" si="1"/>
        <v>3200</v>
      </c>
      <c r="U27" s="125">
        <f t="shared" si="1"/>
        <v>21316</v>
      </c>
      <c r="V27" s="125">
        <f>SUM(V7:V26)</f>
        <v>975532.9</v>
      </c>
      <c r="W27" s="125">
        <f t="shared" si="1"/>
        <v>18600</v>
      </c>
      <c r="X27" s="125">
        <f t="shared" si="1"/>
        <v>8000</v>
      </c>
      <c r="Y27" s="125">
        <f t="shared" si="1"/>
        <v>30000</v>
      </c>
      <c r="Z27" s="125">
        <f t="shared" si="1"/>
        <v>7000</v>
      </c>
      <c r="AA27" s="125">
        <f t="shared" si="1"/>
        <v>17800</v>
      </c>
      <c r="AB27" s="125">
        <f t="shared" si="1"/>
        <v>0</v>
      </c>
      <c r="AC27" s="125">
        <f t="shared" si="1"/>
        <v>1647.8</v>
      </c>
      <c r="AD27" s="125">
        <f t="shared" si="1"/>
        <v>68900</v>
      </c>
      <c r="AE27" s="125">
        <f>SUM(AE7:AE26)</f>
        <v>1985144</v>
      </c>
      <c r="AF27" s="4"/>
      <c r="AG27" s="4"/>
    </row>
    <row r="28" spans="1:31" ht="18.75" customHeight="1">
      <c r="A28" s="133"/>
      <c r="B28" s="20"/>
      <c r="C28" s="20"/>
      <c r="D28" s="20"/>
      <c r="E28" s="92"/>
      <c r="F28" s="92"/>
      <c r="G28" s="20"/>
      <c r="H28" s="20"/>
      <c r="I28" s="134"/>
      <c r="J28" s="134"/>
      <c r="K28" s="134"/>
      <c r="L28" s="134"/>
      <c r="M28" s="134"/>
      <c r="N28" s="135"/>
      <c r="O28" s="134"/>
      <c r="P28" s="135"/>
      <c r="Q28" s="202" t="s">
        <v>144</v>
      </c>
      <c r="R28" s="202"/>
      <c r="S28" s="202"/>
      <c r="T28" s="202"/>
      <c r="U28" s="202"/>
      <c r="V28" s="202"/>
      <c r="W28" s="202"/>
      <c r="X28" s="202"/>
      <c r="Y28" s="202"/>
      <c r="Z28" s="202"/>
      <c r="AA28" s="202"/>
      <c r="AB28" s="202"/>
      <c r="AC28" s="202"/>
      <c r="AD28" s="136"/>
      <c r="AE28" s="137"/>
    </row>
    <row r="29" spans="1:31" ht="18.75" customHeight="1">
      <c r="A29" s="133"/>
      <c r="B29" s="207" t="s">
        <v>146</v>
      </c>
      <c r="C29" s="207"/>
      <c r="D29" s="207"/>
      <c r="E29" s="207"/>
      <c r="F29" s="207"/>
      <c r="G29" s="207"/>
      <c r="H29" s="20"/>
      <c r="I29" s="134"/>
      <c r="J29" s="134"/>
      <c r="K29" s="134"/>
      <c r="L29" s="134"/>
      <c r="M29" s="134"/>
      <c r="N29" s="135"/>
      <c r="O29" s="134"/>
      <c r="P29" s="135"/>
      <c r="Q29" s="138" t="s">
        <v>145</v>
      </c>
      <c r="R29" s="138"/>
      <c r="S29" s="138"/>
      <c r="T29" s="138"/>
      <c r="U29" s="138"/>
      <c r="V29" s="138"/>
      <c r="W29" s="138"/>
      <c r="X29" s="138"/>
      <c r="Y29" s="138"/>
      <c r="Z29" s="138"/>
      <c r="AA29" s="138"/>
      <c r="AB29" s="138"/>
      <c r="AC29" s="139"/>
      <c r="AD29" s="208">
        <v>97900</v>
      </c>
      <c r="AE29" s="208"/>
    </row>
    <row r="30" spans="1:31" ht="21.75" customHeight="1">
      <c r="A30" s="19"/>
      <c r="B30" s="206" t="s">
        <v>147</v>
      </c>
      <c r="C30" s="206"/>
      <c r="D30" s="206"/>
      <c r="E30" s="206"/>
      <c r="F30" s="206"/>
      <c r="G30" s="24"/>
      <c r="H30" s="24"/>
      <c r="I30" s="25"/>
      <c r="J30" s="22"/>
      <c r="K30" s="22"/>
      <c r="L30" s="22"/>
      <c r="M30" s="22"/>
      <c r="N30" s="22"/>
      <c r="O30" s="18"/>
      <c r="P30" s="22"/>
      <c r="Q30" s="22"/>
      <c r="R30" s="19"/>
      <c r="S30" s="26"/>
      <c r="T30" s="26"/>
      <c r="U30" s="27"/>
      <c r="V30" s="27"/>
      <c r="W30" s="27"/>
      <c r="X30" s="28"/>
      <c r="Y30" s="28"/>
      <c r="Z30" s="28"/>
      <c r="AA30" s="29"/>
      <c r="AB30" s="30"/>
      <c r="AC30" s="31"/>
      <c r="AD30" s="32"/>
      <c r="AE30" s="33"/>
    </row>
    <row r="31" spans="5:31" ht="1.5" customHeight="1" hidden="1">
      <c r="E31" s="4"/>
      <c r="F31" s="4"/>
      <c r="O31" s="3"/>
      <c r="P31" s="22"/>
      <c r="Q31" s="22"/>
      <c r="R31" s="19"/>
      <c r="S31" s="26"/>
      <c r="T31" s="26"/>
      <c r="U31" s="27"/>
      <c r="V31" s="27"/>
      <c r="W31" s="27"/>
      <c r="X31" s="28"/>
      <c r="Y31" s="28"/>
      <c r="Z31" s="28"/>
      <c r="AA31" s="29"/>
      <c r="AB31" s="21"/>
      <c r="AC31" s="34"/>
      <c r="AD31" s="19"/>
      <c r="AE31" s="33"/>
    </row>
    <row r="32" spans="5:31" ht="15.75" customHeight="1">
      <c r="E32" s="9"/>
      <c r="F32" s="9"/>
      <c r="O32" s="14"/>
      <c r="P32" s="22"/>
      <c r="Q32" s="22"/>
      <c r="R32" s="19"/>
      <c r="S32" s="30"/>
      <c r="T32" s="30"/>
      <c r="U32" s="27"/>
      <c r="V32" s="27"/>
      <c r="W32" s="27"/>
      <c r="X32" s="28"/>
      <c r="Y32" s="28"/>
      <c r="Z32" s="28"/>
      <c r="AA32" s="29"/>
      <c r="AB32" s="30"/>
      <c r="AC32" s="35"/>
      <c r="AD32" s="22"/>
      <c r="AE32" s="33"/>
    </row>
    <row r="33" spans="5:6" ht="12.75">
      <c r="E33" s="9"/>
      <c r="F33" s="9"/>
    </row>
    <row r="34" spans="5:31" ht="12.75">
      <c r="E34" s="9"/>
      <c r="F34" s="9"/>
      <c r="AE34" s="10"/>
    </row>
    <row r="35" spans="5:6" ht="12.75">
      <c r="E35" s="9"/>
      <c r="F35" s="9"/>
    </row>
  </sheetData>
  <sheetProtection/>
  <mergeCells count="7">
    <mergeCell ref="A27:B27"/>
    <mergeCell ref="AE4:AE6"/>
    <mergeCell ref="Q28:AC28"/>
    <mergeCell ref="B4:B6"/>
    <mergeCell ref="B30:F30"/>
    <mergeCell ref="B29:G29"/>
    <mergeCell ref="AD29:AE29"/>
  </mergeCells>
  <printOptions/>
  <pageMargins left="0.19" right="0.28" top="0.17" bottom="0.22" header="0.17" footer="0.2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09"/>
  <sheetViews>
    <sheetView zoomScalePageLayoutView="0" workbookViewId="0" topLeftCell="A16">
      <selection activeCell="D62" sqref="D62:F62"/>
    </sheetView>
  </sheetViews>
  <sheetFormatPr defaultColWidth="9.00390625" defaultRowHeight="12.75"/>
  <cols>
    <col min="1" max="1" width="3.00390625" style="0" customWidth="1"/>
    <col min="2" max="2" width="5.375" style="1" customWidth="1"/>
    <col min="3" max="3" width="49.375" style="0" customWidth="1"/>
    <col min="4" max="4" width="13.875" style="3" customWidth="1"/>
    <col min="5" max="5" width="11.375" style="1" customWidth="1"/>
    <col min="6" max="6" width="14.875" style="0" customWidth="1"/>
    <col min="7" max="8" width="6.875" style="0" customWidth="1"/>
    <col min="9" max="9" width="7.125" style="0" customWidth="1"/>
    <col min="10" max="10" width="6.75390625" style="0" customWidth="1"/>
    <col min="11" max="11" width="6.625" style="0" customWidth="1"/>
    <col min="12" max="12" width="7.00390625" style="0" customWidth="1"/>
    <col min="13" max="14" width="7.375" style="0" customWidth="1"/>
    <col min="15" max="15" width="7.25390625" style="0" customWidth="1"/>
    <col min="16" max="16" width="7.125" style="0" customWidth="1"/>
    <col min="17" max="17" width="7.00390625" style="0" customWidth="1"/>
    <col min="18" max="18" width="6.875" style="0" customWidth="1"/>
    <col min="19" max="19" width="6.625" style="0" customWidth="1"/>
    <col min="20" max="20" width="7.25390625" style="0" customWidth="1"/>
    <col min="21" max="21" width="7.625" style="0" customWidth="1"/>
    <col min="22" max="23" width="7.375" style="0" customWidth="1"/>
  </cols>
  <sheetData>
    <row r="1" spans="1:7" ht="33" customHeight="1">
      <c r="A1" s="209" t="s">
        <v>155</v>
      </c>
      <c r="B1" s="209"/>
      <c r="C1" s="209"/>
      <c r="D1" s="209"/>
      <c r="E1" s="209"/>
      <c r="F1" s="209"/>
      <c r="G1" s="15"/>
    </row>
    <row r="2" spans="1:6" ht="1.5" customHeight="1" hidden="1">
      <c r="A2" s="16"/>
      <c r="B2" s="17"/>
      <c r="C2" s="16"/>
      <c r="D2" s="18"/>
      <c r="E2" s="17"/>
      <c r="F2" s="16"/>
    </row>
    <row r="3" spans="1:6" ht="12" customHeight="1">
      <c r="A3" s="37"/>
      <c r="B3" s="38"/>
      <c r="C3" s="37"/>
      <c r="D3" s="66" t="s">
        <v>33</v>
      </c>
      <c r="E3" s="179"/>
      <c r="F3" s="23" t="s">
        <v>33</v>
      </c>
    </row>
    <row r="4" spans="1:6" ht="14.25" customHeight="1">
      <c r="A4" s="37"/>
      <c r="B4" s="39" t="s">
        <v>5</v>
      </c>
      <c r="C4" s="40" t="s">
        <v>1</v>
      </c>
      <c r="D4" s="41" t="s">
        <v>109</v>
      </c>
      <c r="E4" s="180"/>
      <c r="F4" s="42" t="s">
        <v>110</v>
      </c>
    </row>
    <row r="5" spans="1:14" ht="24" customHeight="1">
      <c r="A5" s="37"/>
      <c r="B5" s="43" t="s">
        <v>95</v>
      </c>
      <c r="C5" s="44" t="s">
        <v>2</v>
      </c>
      <c r="D5" s="77">
        <f>D6+D36+D41+D58</f>
        <v>2083044</v>
      </c>
      <c r="E5" s="181"/>
      <c r="F5" s="45">
        <f>F42+F60</f>
        <v>1260761.864</v>
      </c>
      <c r="G5" s="84"/>
      <c r="K5" s="85"/>
      <c r="N5" s="85"/>
    </row>
    <row r="6" spans="1:6" ht="15.75">
      <c r="A6" s="37"/>
      <c r="B6" s="39"/>
      <c r="C6" s="44" t="s">
        <v>32</v>
      </c>
      <c r="D6" s="77">
        <f>D7+D8+D9+D13+D32</f>
        <v>508893</v>
      </c>
      <c r="E6" s="181"/>
      <c r="F6" s="46"/>
    </row>
    <row r="7" spans="1:6" ht="18" customHeight="1">
      <c r="A7" s="37"/>
      <c r="B7" s="39" t="s">
        <v>6</v>
      </c>
      <c r="C7" s="79" t="s">
        <v>135</v>
      </c>
      <c r="D7" s="91">
        <v>278680</v>
      </c>
      <c r="E7" s="193" t="s">
        <v>190</v>
      </c>
      <c r="F7" s="46"/>
    </row>
    <row r="8" spans="1:6" ht="14.25">
      <c r="A8" s="37"/>
      <c r="B8" s="39"/>
      <c r="C8" s="79" t="s">
        <v>143</v>
      </c>
      <c r="D8" s="50">
        <v>3400</v>
      </c>
      <c r="E8" s="194" t="s">
        <v>191</v>
      </c>
      <c r="F8" s="46"/>
    </row>
    <row r="9" spans="1:6" ht="15" customHeight="1">
      <c r="A9" s="37"/>
      <c r="B9" s="39" t="s">
        <v>7</v>
      </c>
      <c r="C9" s="80" t="s">
        <v>134</v>
      </c>
      <c r="D9" s="77">
        <f>D10+D11</f>
        <v>196313</v>
      </c>
      <c r="E9" s="195"/>
      <c r="F9" s="46"/>
    </row>
    <row r="10" spans="1:6" ht="15.75" customHeight="1">
      <c r="A10" s="37"/>
      <c r="B10" s="39"/>
      <c r="C10" s="46" t="s">
        <v>3</v>
      </c>
      <c r="D10" s="47">
        <v>188000</v>
      </c>
      <c r="E10" s="194" t="s">
        <v>188</v>
      </c>
      <c r="F10" s="46"/>
    </row>
    <row r="11" spans="1:6" ht="16.5" customHeight="1">
      <c r="A11" s="37"/>
      <c r="B11" s="39"/>
      <c r="C11" s="46" t="s">
        <v>4</v>
      </c>
      <c r="D11" s="47">
        <v>8313</v>
      </c>
      <c r="E11" s="194" t="s">
        <v>189</v>
      </c>
      <c r="F11" s="46"/>
    </row>
    <row r="12" spans="1:6" ht="28.5" customHeight="1">
      <c r="A12" s="37"/>
      <c r="B12" s="39" t="s">
        <v>8</v>
      </c>
      <c r="C12" s="48" t="s">
        <v>9</v>
      </c>
      <c r="D12" s="47"/>
      <c r="E12" s="194"/>
      <c r="F12" s="46"/>
    </row>
    <row r="13" spans="1:23" ht="16.5" customHeight="1">
      <c r="A13" s="37"/>
      <c r="B13" s="39"/>
      <c r="C13" s="151" t="s">
        <v>10</v>
      </c>
      <c r="D13" s="77">
        <f>D15+D16+D17+D18+D19+D20+D21+D22+D23+D24+D25+D26+D27+D28+D29+D30+D31</f>
        <v>18000</v>
      </c>
      <c r="E13" s="195"/>
      <c r="F13" s="4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</row>
    <row r="14" spans="1:6" ht="16.5" customHeight="1">
      <c r="A14" s="37"/>
      <c r="B14" s="39"/>
      <c r="C14" s="46" t="s">
        <v>126</v>
      </c>
      <c r="D14" s="47"/>
      <c r="E14" s="194"/>
      <c r="F14" s="46"/>
    </row>
    <row r="15" spans="1:6" ht="16.5" customHeight="1">
      <c r="A15" s="37"/>
      <c r="B15" s="39"/>
      <c r="C15" s="46" t="s">
        <v>168</v>
      </c>
      <c r="D15" s="47">
        <v>3600</v>
      </c>
      <c r="E15" s="194" t="s">
        <v>192</v>
      </c>
      <c r="F15" s="46"/>
    </row>
    <row r="16" spans="1:6" ht="18" customHeight="1">
      <c r="A16" s="37"/>
      <c r="B16" s="39"/>
      <c r="C16" s="46" t="s">
        <v>169</v>
      </c>
      <c r="D16" s="47">
        <v>0</v>
      </c>
      <c r="E16" s="194"/>
      <c r="F16" s="46"/>
    </row>
    <row r="17" spans="1:6" ht="16.5" customHeight="1">
      <c r="A17" s="37"/>
      <c r="B17" s="39"/>
      <c r="C17" s="46" t="s">
        <v>11</v>
      </c>
      <c r="D17" s="47">
        <v>0</v>
      </c>
      <c r="E17" s="194"/>
      <c r="F17" s="46"/>
    </row>
    <row r="18" spans="1:6" ht="18" customHeight="1">
      <c r="A18" s="37"/>
      <c r="B18" s="39"/>
      <c r="C18" s="46" t="s">
        <v>167</v>
      </c>
      <c r="D18" s="47">
        <v>100</v>
      </c>
      <c r="E18" s="194" t="s">
        <v>193</v>
      </c>
      <c r="F18" s="46"/>
    </row>
    <row r="19" spans="1:6" ht="18.75" customHeight="1">
      <c r="A19" s="37"/>
      <c r="B19" s="39"/>
      <c r="C19" s="46" t="s">
        <v>125</v>
      </c>
      <c r="D19" s="47">
        <v>100</v>
      </c>
      <c r="E19" s="194" t="s">
        <v>213</v>
      </c>
      <c r="F19" s="46"/>
    </row>
    <row r="20" spans="1:6" ht="12.75" customHeight="1">
      <c r="A20" s="37"/>
      <c r="B20" s="39"/>
      <c r="C20" s="46" t="s">
        <v>124</v>
      </c>
      <c r="D20" s="47">
        <v>0</v>
      </c>
      <c r="E20" s="194"/>
      <c r="F20" s="46"/>
    </row>
    <row r="21" spans="1:6" ht="18.75" customHeight="1">
      <c r="A21" s="37"/>
      <c r="B21" s="39"/>
      <c r="C21" s="67" t="s">
        <v>114</v>
      </c>
      <c r="D21" s="47">
        <v>1000</v>
      </c>
      <c r="E21" s="194" t="s">
        <v>199</v>
      </c>
      <c r="F21" s="46"/>
    </row>
    <row r="22" spans="1:6" ht="19.5" customHeight="1">
      <c r="A22" s="37"/>
      <c r="B22" s="39"/>
      <c r="C22" s="67" t="s">
        <v>118</v>
      </c>
      <c r="D22" s="47">
        <v>200</v>
      </c>
      <c r="E22" s="194" t="s">
        <v>202</v>
      </c>
      <c r="F22" s="46"/>
    </row>
    <row r="23" spans="1:6" ht="17.25" customHeight="1">
      <c r="A23" s="37"/>
      <c r="B23" s="39"/>
      <c r="C23" s="46" t="s">
        <v>115</v>
      </c>
      <c r="D23" s="47">
        <v>3000</v>
      </c>
      <c r="E23" s="194" t="s">
        <v>194</v>
      </c>
      <c r="F23" s="46"/>
    </row>
    <row r="24" spans="1:6" ht="17.25" customHeight="1">
      <c r="A24" s="37"/>
      <c r="B24" s="39"/>
      <c r="C24" s="46" t="s">
        <v>116</v>
      </c>
      <c r="D24" s="47">
        <v>3000</v>
      </c>
      <c r="E24" s="194" t="s">
        <v>195</v>
      </c>
      <c r="F24" s="46"/>
    </row>
    <row r="25" spans="1:6" ht="17.25" customHeight="1">
      <c r="A25" s="37"/>
      <c r="B25" s="39"/>
      <c r="C25" s="46" t="s">
        <v>117</v>
      </c>
      <c r="D25" s="47">
        <v>340</v>
      </c>
      <c r="E25" s="194" t="s">
        <v>196</v>
      </c>
      <c r="F25" s="46"/>
    </row>
    <row r="26" spans="1:6" ht="17.25" customHeight="1">
      <c r="A26" s="37"/>
      <c r="B26" s="39"/>
      <c r="C26" s="67" t="s">
        <v>150</v>
      </c>
      <c r="D26" s="47">
        <v>360</v>
      </c>
      <c r="E26" s="194" t="s">
        <v>201</v>
      </c>
      <c r="F26" s="46"/>
    </row>
    <row r="27" spans="1:6" ht="17.25" customHeight="1">
      <c r="A27" s="37"/>
      <c r="B27" s="39"/>
      <c r="C27" s="46" t="s">
        <v>139</v>
      </c>
      <c r="D27" s="47">
        <v>4200</v>
      </c>
      <c r="E27" s="194" t="s">
        <v>197</v>
      </c>
      <c r="F27" s="46"/>
    </row>
    <row r="28" spans="1:6" ht="15.75">
      <c r="A28" s="37"/>
      <c r="B28" s="39"/>
      <c r="C28" s="46" t="s">
        <v>132</v>
      </c>
      <c r="D28" s="47">
        <v>600</v>
      </c>
      <c r="E28" s="194" t="s">
        <v>198</v>
      </c>
      <c r="F28" s="46"/>
    </row>
    <row r="29" spans="1:6" ht="18" customHeight="1">
      <c r="A29" s="37"/>
      <c r="B29" s="39"/>
      <c r="C29" s="46" t="s">
        <v>138</v>
      </c>
      <c r="D29" s="47">
        <v>1500</v>
      </c>
      <c r="E29" s="194" t="s">
        <v>200</v>
      </c>
      <c r="F29" s="46"/>
    </row>
    <row r="30" spans="1:6" ht="13.5" customHeight="1">
      <c r="A30" s="37"/>
      <c r="B30" s="39"/>
      <c r="C30" s="46" t="s">
        <v>113</v>
      </c>
      <c r="D30" s="47">
        <v>0</v>
      </c>
      <c r="E30" s="194"/>
      <c r="F30" s="46"/>
    </row>
    <row r="31" spans="1:6" ht="15.75" customHeight="1">
      <c r="A31" s="37"/>
      <c r="B31" s="39"/>
      <c r="C31" s="46" t="s">
        <v>170</v>
      </c>
      <c r="D31" s="47">
        <v>0</v>
      </c>
      <c r="E31" s="194"/>
      <c r="F31" s="46"/>
    </row>
    <row r="32" spans="1:6" ht="27" customHeight="1">
      <c r="A32" s="37"/>
      <c r="B32" s="39" t="s">
        <v>12</v>
      </c>
      <c r="C32" s="78" t="s">
        <v>13</v>
      </c>
      <c r="D32" s="77">
        <f>D33+D34</f>
        <v>12500</v>
      </c>
      <c r="E32" s="195"/>
      <c r="F32" s="46"/>
    </row>
    <row r="33" spans="1:6" ht="15" customHeight="1">
      <c r="A33" s="37"/>
      <c r="B33" s="39"/>
      <c r="C33" s="46" t="s">
        <v>82</v>
      </c>
      <c r="D33" s="47">
        <v>6000</v>
      </c>
      <c r="E33" s="194" t="s">
        <v>203</v>
      </c>
      <c r="F33" s="46"/>
    </row>
    <row r="34" spans="1:6" ht="15.75" customHeight="1">
      <c r="A34" s="37"/>
      <c r="B34" s="39"/>
      <c r="C34" s="46" t="s">
        <v>14</v>
      </c>
      <c r="D34" s="47">
        <v>6500</v>
      </c>
      <c r="E34" s="194" t="s">
        <v>204</v>
      </c>
      <c r="F34" s="46"/>
    </row>
    <row r="35" spans="1:6" ht="17.25" customHeight="1">
      <c r="A35" s="37"/>
      <c r="B35" s="39" t="s">
        <v>15</v>
      </c>
      <c r="C35" s="46" t="s">
        <v>16</v>
      </c>
      <c r="D35" s="47"/>
      <c r="E35" s="194"/>
      <c r="F35" s="46"/>
    </row>
    <row r="36" spans="1:6" ht="16.5" customHeight="1">
      <c r="A36" s="37"/>
      <c r="B36" s="43" t="s">
        <v>96</v>
      </c>
      <c r="C36" s="44" t="s">
        <v>30</v>
      </c>
      <c r="D36" s="77">
        <f>D37+D39+D38+D40</f>
        <v>1372976.5</v>
      </c>
      <c r="E36" s="195"/>
      <c r="F36" s="46">
        <v>0</v>
      </c>
    </row>
    <row r="37" spans="1:6" ht="15" customHeight="1">
      <c r="A37" s="37"/>
      <c r="B37" s="39" t="s">
        <v>17</v>
      </c>
      <c r="C37" s="46" t="s">
        <v>18</v>
      </c>
      <c r="D37" s="47">
        <v>1371233.4</v>
      </c>
      <c r="E37" s="194" t="s">
        <v>205</v>
      </c>
      <c r="F37" s="46"/>
    </row>
    <row r="38" spans="1:6" ht="15.75" customHeight="1">
      <c r="A38" s="37"/>
      <c r="B38" s="39"/>
      <c r="C38" s="46" t="s">
        <v>111</v>
      </c>
      <c r="D38" s="47"/>
      <c r="E38" s="194"/>
      <c r="F38" s="46"/>
    </row>
    <row r="39" spans="1:6" ht="13.5" customHeight="1">
      <c r="A39" s="37"/>
      <c r="B39" s="39"/>
      <c r="C39" s="46" t="s">
        <v>19</v>
      </c>
      <c r="D39" s="47">
        <v>1743.1</v>
      </c>
      <c r="E39" s="194" t="s">
        <v>206</v>
      </c>
      <c r="F39" s="46"/>
    </row>
    <row r="40" spans="1:6" ht="13.5" customHeight="1">
      <c r="A40" s="37"/>
      <c r="B40" s="39"/>
      <c r="C40" s="79" t="s">
        <v>133</v>
      </c>
      <c r="D40" s="47"/>
      <c r="E40" s="194"/>
      <c r="F40" s="83">
        <v>0</v>
      </c>
    </row>
    <row r="41" spans="1:6" ht="20.25" customHeight="1">
      <c r="A41" s="37"/>
      <c r="B41" s="43" t="s">
        <v>97</v>
      </c>
      <c r="C41" s="44" t="s">
        <v>31</v>
      </c>
      <c r="D41" s="77">
        <f>D43+D47+D48</f>
        <v>201174.5</v>
      </c>
      <c r="E41" s="195"/>
      <c r="F41" s="46"/>
    </row>
    <row r="42" spans="1:6" ht="14.25">
      <c r="A42" s="37"/>
      <c r="B42" s="39" t="s">
        <v>119</v>
      </c>
      <c r="C42" s="44" t="s">
        <v>89</v>
      </c>
      <c r="D42" s="47"/>
      <c r="E42" s="194" t="s">
        <v>219</v>
      </c>
      <c r="F42" s="185">
        <v>1250000</v>
      </c>
    </row>
    <row r="43" spans="1:6" ht="17.25" customHeight="1">
      <c r="A43" s="37"/>
      <c r="B43" s="39" t="s">
        <v>120</v>
      </c>
      <c r="C43" s="46" t="s">
        <v>20</v>
      </c>
      <c r="D43" s="50">
        <f>D44+D45</f>
        <v>38546</v>
      </c>
      <c r="E43" s="195"/>
      <c r="F43" s="46"/>
    </row>
    <row r="44" spans="1:6" ht="16.5" customHeight="1">
      <c r="A44" s="37"/>
      <c r="B44" s="39"/>
      <c r="C44" s="46" t="s">
        <v>21</v>
      </c>
      <c r="D44" s="47">
        <v>35146</v>
      </c>
      <c r="E44" s="194" t="s">
        <v>207</v>
      </c>
      <c r="F44" s="46"/>
    </row>
    <row r="45" spans="1:6" ht="15.75" customHeight="1">
      <c r="A45" s="37"/>
      <c r="B45" s="39"/>
      <c r="C45" s="46" t="s">
        <v>22</v>
      </c>
      <c r="D45" s="47">
        <v>3400</v>
      </c>
      <c r="E45" s="194" t="s">
        <v>208</v>
      </c>
      <c r="F45" s="46"/>
    </row>
    <row r="46" spans="1:6" ht="44.25" customHeight="1">
      <c r="A46" s="37"/>
      <c r="B46" s="39" t="s">
        <v>23</v>
      </c>
      <c r="C46" s="49" t="s">
        <v>24</v>
      </c>
      <c r="D46" s="47"/>
      <c r="E46" s="194"/>
      <c r="F46" s="46"/>
    </row>
    <row r="47" spans="1:6" ht="17.25" customHeight="1">
      <c r="A47" s="37"/>
      <c r="B47" s="39"/>
      <c r="C47" s="46" t="s">
        <v>128</v>
      </c>
      <c r="D47" s="50">
        <v>3998</v>
      </c>
      <c r="E47" s="194" t="s">
        <v>209</v>
      </c>
      <c r="F47" s="46"/>
    </row>
    <row r="48" spans="1:6" ht="18.75" customHeight="1">
      <c r="A48" s="37"/>
      <c r="B48" s="39" t="s">
        <v>25</v>
      </c>
      <c r="C48" s="151" t="s">
        <v>26</v>
      </c>
      <c r="D48" s="50">
        <f>D49+D50+D51+D52+D53+D54+D55+D56+D57</f>
        <v>158630.5</v>
      </c>
      <c r="E48" s="195"/>
      <c r="F48" s="46"/>
    </row>
    <row r="49" spans="1:6" ht="16.5" customHeight="1">
      <c r="A49" s="37"/>
      <c r="B49" s="39"/>
      <c r="C49" s="46" t="s">
        <v>151</v>
      </c>
      <c r="D49" s="47">
        <v>604.5</v>
      </c>
      <c r="E49" s="194" t="s">
        <v>210</v>
      </c>
      <c r="F49" s="46"/>
    </row>
    <row r="50" spans="1:6" ht="25.5" customHeight="1">
      <c r="A50" s="37"/>
      <c r="B50" s="39"/>
      <c r="C50" s="69" t="s">
        <v>171</v>
      </c>
      <c r="D50" s="47">
        <v>2200</v>
      </c>
      <c r="E50" s="194" t="s">
        <v>211</v>
      </c>
      <c r="F50" s="46"/>
    </row>
    <row r="51" spans="1:6" ht="16.5" customHeight="1">
      <c r="A51" s="37"/>
      <c r="B51" s="70"/>
      <c r="C51" s="71" t="s">
        <v>105</v>
      </c>
      <c r="D51" s="47">
        <v>55226</v>
      </c>
      <c r="E51" s="194" t="s">
        <v>212</v>
      </c>
      <c r="F51" s="46"/>
    </row>
    <row r="52" spans="1:6" ht="17.25" customHeight="1">
      <c r="A52" s="37"/>
      <c r="B52" s="70"/>
      <c r="C52" s="71" t="s">
        <v>172</v>
      </c>
      <c r="D52" s="47">
        <v>17000</v>
      </c>
      <c r="E52" s="194" t="s">
        <v>214</v>
      </c>
      <c r="F52" s="46"/>
    </row>
    <row r="53" spans="1:6" ht="17.25" customHeight="1">
      <c r="A53" s="37"/>
      <c r="B53" s="70"/>
      <c r="C53" s="71" t="s">
        <v>121</v>
      </c>
      <c r="D53" s="47">
        <v>65800</v>
      </c>
      <c r="E53" s="194" t="s">
        <v>215</v>
      </c>
      <c r="F53" s="46"/>
    </row>
    <row r="54" spans="1:6" ht="17.25" customHeight="1">
      <c r="A54" s="37"/>
      <c r="B54" s="70"/>
      <c r="C54" s="71" t="s">
        <v>122</v>
      </c>
      <c r="D54" s="47">
        <v>13700</v>
      </c>
      <c r="E54" s="194" t="s">
        <v>216</v>
      </c>
      <c r="F54" s="46"/>
    </row>
    <row r="55" spans="1:6" ht="17.25" customHeight="1">
      <c r="A55" s="37"/>
      <c r="B55" s="70" t="s">
        <v>27</v>
      </c>
      <c r="C55" s="152" t="s">
        <v>152</v>
      </c>
      <c r="D55" s="47">
        <v>2100</v>
      </c>
      <c r="E55" s="194" t="s">
        <v>217</v>
      </c>
      <c r="F55" s="46"/>
    </row>
    <row r="56" spans="1:6" ht="26.25" customHeight="1">
      <c r="A56" s="37"/>
      <c r="B56" s="70" t="s">
        <v>153</v>
      </c>
      <c r="C56" s="186" t="s">
        <v>28</v>
      </c>
      <c r="D56" s="47"/>
      <c r="E56" s="194"/>
      <c r="F56" s="46"/>
    </row>
    <row r="57" spans="1:6" ht="18" customHeight="1">
      <c r="A57" s="37"/>
      <c r="B57" s="70"/>
      <c r="C57" s="71" t="s">
        <v>29</v>
      </c>
      <c r="D57" s="47">
        <v>2000</v>
      </c>
      <c r="E57" s="194" t="s">
        <v>218</v>
      </c>
      <c r="F57" s="46"/>
    </row>
    <row r="58" spans="1:6" ht="15.75" customHeight="1">
      <c r="A58" s="37"/>
      <c r="B58" s="70" t="s">
        <v>221</v>
      </c>
      <c r="C58" s="51" t="s">
        <v>222</v>
      </c>
      <c r="D58" s="191">
        <v>0</v>
      </c>
      <c r="E58" s="196" t="s">
        <v>223</v>
      </c>
      <c r="F58" s="47">
        <v>12080</v>
      </c>
    </row>
    <row r="59" spans="1:6" ht="13.5" customHeight="1">
      <c r="A59" s="37"/>
      <c r="B59" s="72" t="s">
        <v>90</v>
      </c>
      <c r="C59" s="75" t="s">
        <v>53</v>
      </c>
      <c r="D59" s="77">
        <f>D5</f>
        <v>2083044</v>
      </c>
      <c r="E59" s="195"/>
      <c r="F59" s="76">
        <f>F42+F40+F58</f>
        <v>1262080</v>
      </c>
    </row>
    <row r="60" spans="1:6" ht="16.5" customHeight="1">
      <c r="A60" s="37"/>
      <c r="B60" s="211" t="s">
        <v>98</v>
      </c>
      <c r="C60" s="211"/>
      <c r="D60" s="183">
        <v>216579.902</v>
      </c>
      <c r="E60" s="195"/>
      <c r="F60" s="184">
        <v>10761.864</v>
      </c>
    </row>
    <row r="61" spans="1:6" ht="15" customHeight="1">
      <c r="A61" s="37"/>
      <c r="B61" s="73"/>
      <c r="C61" s="74" t="s">
        <v>112</v>
      </c>
      <c r="D61" s="81">
        <f>SUM(D59:D60)</f>
        <v>2299623.902</v>
      </c>
      <c r="E61" s="195"/>
      <c r="F61" s="82">
        <f>F59+F60</f>
        <v>1272841.864</v>
      </c>
    </row>
    <row r="62" spans="1:6" ht="15.75" customHeight="1">
      <c r="A62" s="37"/>
      <c r="B62" s="212" t="s">
        <v>77</v>
      </c>
      <c r="C62" s="212"/>
      <c r="D62" s="210">
        <f>D59+F59+D60+F60</f>
        <v>3572465.766</v>
      </c>
      <c r="E62" s="210"/>
      <c r="F62" s="210"/>
    </row>
    <row r="63" spans="1:6" ht="18" customHeight="1">
      <c r="A63" s="37"/>
      <c r="B63" s="52"/>
      <c r="C63" s="52"/>
      <c r="D63" s="53" t="s">
        <v>187</v>
      </c>
      <c r="E63" s="182"/>
      <c r="F63" s="53">
        <f>F60+D60</f>
        <v>227341.766</v>
      </c>
    </row>
    <row r="64" spans="1:6" ht="14.25">
      <c r="A64" s="2"/>
      <c r="B64" s="54"/>
      <c r="C64" s="36" t="s">
        <v>141</v>
      </c>
      <c r="D64" s="55" t="s">
        <v>140</v>
      </c>
      <c r="E64" s="38"/>
      <c r="F64" s="37"/>
    </row>
    <row r="65" spans="1:6" ht="6.75" customHeight="1">
      <c r="A65" s="2"/>
      <c r="B65" s="54"/>
      <c r="C65" s="36"/>
      <c r="D65" s="55"/>
      <c r="E65" s="38"/>
      <c r="F65" s="55"/>
    </row>
    <row r="66" spans="1:6" ht="14.25">
      <c r="A66" s="2"/>
      <c r="B66" s="213" t="s">
        <v>224</v>
      </c>
      <c r="C66" s="213"/>
      <c r="D66" s="55" t="s">
        <v>142</v>
      </c>
      <c r="E66" s="38"/>
      <c r="F66" s="37"/>
    </row>
    <row r="69" spans="2:4" ht="12.75">
      <c r="B69"/>
      <c r="D69"/>
    </row>
    <row r="70" spans="2:4" ht="12.75">
      <c r="B70"/>
      <c r="D70"/>
    </row>
    <row r="71" spans="2:4" ht="12.75">
      <c r="B71"/>
      <c r="D71"/>
    </row>
    <row r="72" spans="2:4" ht="12.75">
      <c r="B72"/>
      <c r="D72"/>
    </row>
    <row r="73" spans="2:4" ht="12.75">
      <c r="B73"/>
      <c r="D73"/>
    </row>
    <row r="74" spans="2:4" ht="12.75">
      <c r="B74"/>
      <c r="D74"/>
    </row>
    <row r="75" spans="2:4" ht="12.75">
      <c r="B75"/>
      <c r="D75"/>
    </row>
    <row r="76" spans="2:4" ht="12.75">
      <c r="B76"/>
      <c r="D76"/>
    </row>
    <row r="77" spans="2:4" ht="12.75">
      <c r="B77"/>
      <c r="D77"/>
    </row>
    <row r="78" spans="2:4" ht="12.75">
      <c r="B78"/>
      <c r="D78"/>
    </row>
    <row r="79" spans="2:4" ht="12.75">
      <c r="B79"/>
      <c r="D79"/>
    </row>
    <row r="80" spans="2:4" ht="12.75">
      <c r="B80"/>
      <c r="D80"/>
    </row>
    <row r="81" spans="2:4" ht="12.75">
      <c r="B81"/>
      <c r="D81"/>
    </row>
    <row r="82" spans="2:4" ht="12.75">
      <c r="B82"/>
      <c r="D82"/>
    </row>
    <row r="83" spans="2:4" ht="12.75">
      <c r="B83"/>
      <c r="D83"/>
    </row>
    <row r="84" spans="2:4" ht="12.75">
      <c r="B84"/>
      <c r="D84"/>
    </row>
    <row r="85" spans="2:4" ht="12.75">
      <c r="B85"/>
      <c r="D85"/>
    </row>
    <row r="86" spans="2:4" ht="12.75">
      <c r="B86"/>
      <c r="D86"/>
    </row>
    <row r="87" spans="2:4" ht="12.75">
      <c r="B87"/>
      <c r="D87"/>
    </row>
    <row r="88" spans="2:4" ht="12.75">
      <c r="B88"/>
      <c r="D88"/>
    </row>
    <row r="89" spans="2:4" ht="12.75">
      <c r="B89"/>
      <c r="D89"/>
    </row>
    <row r="90" spans="2:4" ht="12.75">
      <c r="B90"/>
      <c r="D90"/>
    </row>
    <row r="91" spans="2:4" ht="12.75">
      <c r="B91"/>
      <c r="D91"/>
    </row>
    <row r="92" spans="2:4" ht="12.75">
      <c r="B92"/>
      <c r="D92"/>
    </row>
    <row r="93" spans="2:4" ht="12.75">
      <c r="B93"/>
      <c r="D93"/>
    </row>
    <row r="94" spans="2:4" ht="12.75">
      <c r="B94"/>
      <c r="D94"/>
    </row>
    <row r="95" spans="2:4" ht="12.75">
      <c r="B95"/>
      <c r="D95"/>
    </row>
    <row r="96" spans="2:4" ht="12.75">
      <c r="B96"/>
      <c r="D96"/>
    </row>
    <row r="97" spans="2:4" ht="12.75">
      <c r="B97"/>
      <c r="D97"/>
    </row>
    <row r="98" spans="2:4" ht="12.75">
      <c r="B98"/>
      <c r="D98"/>
    </row>
    <row r="99" spans="2:4" ht="12.75">
      <c r="B99"/>
      <c r="D99"/>
    </row>
    <row r="100" spans="2:4" ht="12.75">
      <c r="B100"/>
      <c r="D100"/>
    </row>
    <row r="101" spans="2:4" ht="12.75">
      <c r="B101"/>
      <c r="D101"/>
    </row>
    <row r="102" spans="2:4" ht="12.75">
      <c r="B102"/>
      <c r="D102"/>
    </row>
    <row r="103" spans="2:4" ht="12.75">
      <c r="B103"/>
      <c r="D103"/>
    </row>
    <row r="104" spans="2:4" ht="12.75">
      <c r="B104"/>
      <c r="D104"/>
    </row>
    <row r="105" spans="2:4" ht="12.75">
      <c r="B105"/>
      <c r="D105"/>
    </row>
    <row r="106" spans="2:4" ht="12.75">
      <c r="B106"/>
      <c r="D106"/>
    </row>
    <row r="107" spans="2:4" ht="12.75">
      <c r="B107"/>
      <c r="D107"/>
    </row>
    <row r="108" spans="2:4" ht="12.75">
      <c r="B108"/>
      <c r="D108"/>
    </row>
    <row r="109" spans="2:4" ht="12.75">
      <c r="B109"/>
      <c r="D109"/>
    </row>
  </sheetData>
  <sheetProtection/>
  <mergeCells count="5">
    <mergeCell ref="A1:F1"/>
    <mergeCell ref="D62:F62"/>
    <mergeCell ref="B60:C60"/>
    <mergeCell ref="B62:C62"/>
    <mergeCell ref="B66:C66"/>
  </mergeCells>
  <printOptions horizontalCentered="1"/>
  <pageMargins left="0.15748031496062992" right="0.1968503937007874" top="0.35433070866141736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3"/>
  <sheetViews>
    <sheetView zoomScalePageLayoutView="0" workbookViewId="0" topLeftCell="A1">
      <selection activeCell="J10" sqref="J10:J11"/>
    </sheetView>
  </sheetViews>
  <sheetFormatPr defaultColWidth="9.00390625" defaultRowHeight="12.75"/>
  <cols>
    <col min="1" max="1" width="3.75390625" style="0" customWidth="1"/>
    <col min="2" max="2" width="39.25390625" style="0" customWidth="1"/>
    <col min="3" max="3" width="0.37109375" style="0" hidden="1" customWidth="1"/>
    <col min="4" max="4" width="13.625" style="0" customWidth="1"/>
    <col min="5" max="5" width="15.00390625" style="0" customWidth="1"/>
    <col min="6" max="6" width="13.875" style="0" customWidth="1"/>
    <col min="7" max="7" width="15.375" style="0" customWidth="1"/>
    <col min="8" max="8" width="8.25390625" style="0" customWidth="1"/>
    <col min="9" max="9" width="12.25390625" style="0" customWidth="1"/>
    <col min="10" max="10" width="16.125" style="0" customWidth="1"/>
  </cols>
  <sheetData>
    <row r="1" spans="1:12" ht="15.75">
      <c r="A1" s="215" t="s">
        <v>154</v>
      </c>
      <c r="B1" s="215"/>
      <c r="C1" s="215"/>
      <c r="D1" s="215"/>
      <c r="E1" s="215"/>
      <c r="F1" s="215"/>
      <c r="G1" s="215"/>
      <c r="H1" s="215"/>
      <c r="I1" s="215"/>
      <c r="J1" s="56"/>
      <c r="K1" s="56"/>
      <c r="L1" s="13"/>
    </row>
    <row r="2" spans="1:11" ht="14.25">
      <c r="A2" s="23" t="s">
        <v>70</v>
      </c>
      <c r="B2" s="23"/>
      <c r="C2" s="23"/>
      <c r="D2" s="23"/>
      <c r="E2" s="23"/>
      <c r="F2" s="57"/>
      <c r="G2" s="173">
        <v>216579.902</v>
      </c>
      <c r="H2" s="57"/>
      <c r="I2" s="23"/>
      <c r="J2" s="23"/>
      <c r="K2" s="23"/>
    </row>
    <row r="3" spans="1:11" ht="14.25">
      <c r="A3" s="23" t="s">
        <v>76</v>
      </c>
      <c r="B3" s="23"/>
      <c r="C3" s="23"/>
      <c r="D3" s="23"/>
      <c r="E3" s="23"/>
      <c r="F3" s="57"/>
      <c r="G3" s="172">
        <v>10761.864</v>
      </c>
      <c r="H3" s="57"/>
      <c r="I3" s="23"/>
      <c r="J3" s="23"/>
      <c r="K3" s="23"/>
    </row>
    <row r="4" spans="1:11" ht="14.25">
      <c r="A4" s="23" t="s">
        <v>71</v>
      </c>
      <c r="B4" s="23"/>
      <c r="C4" s="23"/>
      <c r="D4" s="23"/>
      <c r="E4" s="23"/>
      <c r="F4" s="57"/>
      <c r="G4" s="190">
        <v>97900</v>
      </c>
      <c r="H4" s="57"/>
      <c r="I4" s="23"/>
      <c r="J4" s="23"/>
      <c r="K4" s="23"/>
    </row>
    <row r="5" spans="1:11" ht="14.25">
      <c r="A5" s="23" t="s">
        <v>72</v>
      </c>
      <c r="B5" s="23"/>
      <c r="C5" s="23"/>
      <c r="D5" s="23"/>
      <c r="E5" s="23"/>
      <c r="F5" s="57"/>
      <c r="G5" s="190">
        <v>1250000</v>
      </c>
      <c r="H5" s="57"/>
      <c r="I5" s="23"/>
      <c r="J5" s="23"/>
      <c r="K5" s="23"/>
    </row>
    <row r="6" spans="1:11" ht="12.75">
      <c r="A6" s="23" t="s">
        <v>73</v>
      </c>
      <c r="B6" s="23"/>
      <c r="C6" s="23"/>
      <c r="D6" s="23"/>
      <c r="E6" s="23"/>
      <c r="F6" s="57"/>
      <c r="G6" s="57">
        <v>0</v>
      </c>
      <c r="H6" s="57"/>
      <c r="I6" s="23"/>
      <c r="J6" s="23"/>
      <c r="K6" s="23"/>
    </row>
    <row r="7" spans="1:11" ht="12.75">
      <c r="A7" s="192" t="s">
        <v>225</v>
      </c>
      <c r="B7" s="23"/>
      <c r="C7" s="23"/>
      <c r="D7" s="23"/>
      <c r="E7" s="23"/>
      <c r="F7" s="57"/>
      <c r="G7" s="57">
        <v>12080</v>
      </c>
      <c r="H7" s="57"/>
      <c r="I7" s="23"/>
      <c r="J7" s="23"/>
      <c r="K7" s="23"/>
    </row>
    <row r="8" spans="1:11" ht="14.25">
      <c r="A8" s="58" t="s">
        <v>74</v>
      </c>
      <c r="B8" s="58"/>
      <c r="C8" s="58"/>
      <c r="D8" s="58"/>
      <c r="E8" s="23"/>
      <c r="F8" s="59"/>
      <c r="G8" s="171">
        <f>SUM(G2:G7)</f>
        <v>1587321.766</v>
      </c>
      <c r="H8" s="59"/>
      <c r="I8" s="23"/>
      <c r="J8" s="23"/>
      <c r="K8" s="23"/>
    </row>
    <row r="9" spans="1:11" ht="0.75" customHeight="1">
      <c r="A9" s="23"/>
      <c r="B9" s="23"/>
      <c r="C9" s="23"/>
      <c r="D9" s="23"/>
      <c r="E9" s="23"/>
      <c r="F9" s="23"/>
      <c r="G9" s="23"/>
      <c r="H9" s="23"/>
      <c r="I9" s="23"/>
      <c r="J9" s="23"/>
      <c r="K9" s="23"/>
    </row>
    <row r="10" spans="1:11" ht="12.75">
      <c r="A10" s="219" t="s">
        <v>5</v>
      </c>
      <c r="B10" s="217" t="s">
        <v>75</v>
      </c>
      <c r="C10" s="60"/>
      <c r="D10" s="60">
        <v>5112</v>
      </c>
      <c r="E10" s="61">
        <v>5113</v>
      </c>
      <c r="F10" s="61">
        <v>5122</v>
      </c>
      <c r="G10" s="61">
        <v>5129</v>
      </c>
      <c r="H10" s="61">
        <v>5133</v>
      </c>
      <c r="I10" s="61">
        <v>5134</v>
      </c>
      <c r="J10" s="214" t="s">
        <v>77</v>
      </c>
      <c r="K10" s="23"/>
    </row>
    <row r="11" spans="1:11" ht="25.5" customHeight="1">
      <c r="A11" s="220"/>
      <c r="B11" s="218"/>
      <c r="C11" s="62"/>
      <c r="D11" s="68" t="s">
        <v>123</v>
      </c>
      <c r="E11" s="63" t="s">
        <v>93</v>
      </c>
      <c r="F11" s="63" t="s">
        <v>64</v>
      </c>
      <c r="G11" s="63" t="s">
        <v>65</v>
      </c>
      <c r="H11" s="63" t="s">
        <v>108</v>
      </c>
      <c r="I11" s="63" t="s">
        <v>48</v>
      </c>
      <c r="J11" s="214"/>
      <c r="K11" s="23"/>
    </row>
    <row r="12" spans="1:11" s="2" customFormat="1" ht="17.25" customHeight="1">
      <c r="A12" s="90">
        <v>1</v>
      </c>
      <c r="B12" s="49" t="s">
        <v>180</v>
      </c>
      <c r="C12" s="87"/>
      <c r="D12" s="140">
        <v>0</v>
      </c>
      <c r="E12" s="141">
        <v>9050</v>
      </c>
      <c r="F12" s="141">
        <v>13030</v>
      </c>
      <c r="G12" s="141"/>
      <c r="H12" s="141"/>
      <c r="I12" s="141">
        <v>0</v>
      </c>
      <c r="J12" s="142">
        <f>D12+E12+F12+G12+I12+H12</f>
        <v>22080</v>
      </c>
      <c r="K12" s="37"/>
    </row>
    <row r="13" spans="1:11" s="2" customFormat="1" ht="14.25" customHeight="1">
      <c r="A13" s="90">
        <v>2</v>
      </c>
      <c r="B13" s="89" t="s">
        <v>179</v>
      </c>
      <c r="C13" s="89"/>
      <c r="D13" s="143">
        <v>0</v>
      </c>
      <c r="E13" s="141">
        <v>0</v>
      </c>
      <c r="F13" s="141">
        <v>0</v>
      </c>
      <c r="G13" s="142">
        <v>0</v>
      </c>
      <c r="H13" s="142"/>
      <c r="I13" s="142" t="s">
        <v>84</v>
      </c>
      <c r="J13" s="142">
        <f>D13+E13+F13+G13+H13</f>
        <v>0</v>
      </c>
      <c r="K13" s="55"/>
    </row>
    <row r="14" spans="1:11" s="2" customFormat="1" ht="25.5" customHeight="1">
      <c r="A14" s="90">
        <v>3</v>
      </c>
      <c r="B14" s="88" t="s">
        <v>185</v>
      </c>
      <c r="C14" s="89"/>
      <c r="D14" s="143"/>
      <c r="E14" s="141"/>
      <c r="F14" s="141"/>
      <c r="G14" s="142">
        <v>2000</v>
      </c>
      <c r="H14" s="142"/>
      <c r="I14" s="142"/>
      <c r="J14" s="142">
        <f>D14+E14+F14+G14+H14</f>
        <v>2000</v>
      </c>
      <c r="K14" s="37"/>
    </row>
    <row r="15" spans="1:11" s="2" customFormat="1" ht="25.5" customHeight="1">
      <c r="A15" s="90">
        <v>4</v>
      </c>
      <c r="B15" s="176" t="s">
        <v>186</v>
      </c>
      <c r="C15" s="89"/>
      <c r="D15" s="143"/>
      <c r="E15" s="141"/>
      <c r="F15" s="141"/>
      <c r="G15" s="142">
        <v>26400</v>
      </c>
      <c r="H15" s="142"/>
      <c r="I15" s="142"/>
      <c r="J15" s="142">
        <f>D15+E15+F15+G15+H15</f>
        <v>26400</v>
      </c>
      <c r="K15" s="37"/>
    </row>
    <row r="16" spans="1:10" s="2" customFormat="1" ht="17.25" customHeight="1">
      <c r="A16" s="90">
        <v>5</v>
      </c>
      <c r="B16" s="162" t="s">
        <v>178</v>
      </c>
      <c r="C16" s="88"/>
      <c r="D16" s="89"/>
      <c r="E16" s="175">
        <v>180341.766</v>
      </c>
      <c r="F16" s="144">
        <v>0</v>
      </c>
      <c r="G16" s="144"/>
      <c r="H16" s="142"/>
      <c r="I16" s="141">
        <v>7000</v>
      </c>
      <c r="J16" s="142">
        <f aca="true" t="shared" si="0" ref="J16:J22">D16+E16+F16+G16+I16</f>
        <v>187341.766</v>
      </c>
    </row>
    <row r="17" spans="1:11" s="2" customFormat="1" ht="24.75" customHeight="1">
      <c r="A17" s="90">
        <v>6</v>
      </c>
      <c r="B17" s="162" t="s">
        <v>183</v>
      </c>
      <c r="C17" s="87"/>
      <c r="D17" s="141">
        <v>0</v>
      </c>
      <c r="E17" s="141">
        <v>50000</v>
      </c>
      <c r="F17" s="141"/>
      <c r="G17" s="141"/>
      <c r="H17" s="141"/>
      <c r="I17" s="141">
        <v>1500</v>
      </c>
      <c r="J17" s="142">
        <f t="shared" si="0"/>
        <v>51500</v>
      </c>
      <c r="K17" s="37"/>
    </row>
    <row r="18" spans="1:10" s="2" customFormat="1" ht="14.25" customHeight="1">
      <c r="A18" s="90">
        <v>7</v>
      </c>
      <c r="B18" s="163" t="s">
        <v>163</v>
      </c>
      <c r="C18" s="87"/>
      <c r="D18" s="87"/>
      <c r="E18" s="141">
        <v>255000</v>
      </c>
      <c r="F18" s="141"/>
      <c r="G18" s="141"/>
      <c r="H18" s="141"/>
      <c r="I18" s="141">
        <v>5000</v>
      </c>
      <c r="J18" s="142">
        <f t="shared" si="0"/>
        <v>260000</v>
      </c>
    </row>
    <row r="19" spans="1:10" s="2" customFormat="1" ht="18" customHeight="1">
      <c r="A19" s="90">
        <v>8</v>
      </c>
      <c r="B19" s="163" t="s">
        <v>173</v>
      </c>
      <c r="C19" s="87"/>
      <c r="D19" s="87"/>
      <c r="E19" s="141">
        <v>80000</v>
      </c>
      <c r="F19" s="141"/>
      <c r="G19" s="141"/>
      <c r="H19" s="141"/>
      <c r="I19" s="141">
        <v>4500</v>
      </c>
      <c r="J19" s="142">
        <f t="shared" si="0"/>
        <v>84500</v>
      </c>
    </row>
    <row r="20" spans="1:11" s="2" customFormat="1" ht="24" customHeight="1">
      <c r="A20" s="90">
        <v>9</v>
      </c>
      <c r="B20" s="162" t="s">
        <v>174</v>
      </c>
      <c r="C20" s="87"/>
      <c r="D20" s="87"/>
      <c r="E20" s="141">
        <v>49100</v>
      </c>
      <c r="F20" s="141"/>
      <c r="G20" s="141"/>
      <c r="H20" s="141"/>
      <c r="I20" s="141">
        <v>4000</v>
      </c>
      <c r="J20" s="142">
        <f t="shared" si="0"/>
        <v>53100</v>
      </c>
      <c r="K20" s="37"/>
    </row>
    <row r="21" spans="1:11" s="2" customFormat="1" ht="16.5" customHeight="1">
      <c r="A21" s="90">
        <v>10</v>
      </c>
      <c r="B21" s="162" t="s">
        <v>127</v>
      </c>
      <c r="C21" s="88"/>
      <c r="D21" s="89"/>
      <c r="E21" s="141">
        <v>72000</v>
      </c>
      <c r="F21" s="144"/>
      <c r="G21" s="144"/>
      <c r="H21" s="142"/>
      <c r="I21" s="145">
        <v>2500</v>
      </c>
      <c r="J21" s="142">
        <f t="shared" si="0"/>
        <v>74500</v>
      </c>
      <c r="K21" s="37"/>
    </row>
    <row r="22" spans="1:11" s="2" customFormat="1" ht="15" customHeight="1">
      <c r="A22" s="90">
        <v>11</v>
      </c>
      <c r="B22" s="162" t="s">
        <v>130</v>
      </c>
      <c r="C22" s="88"/>
      <c r="D22" s="141">
        <v>200000</v>
      </c>
      <c r="E22" s="141">
        <v>0</v>
      </c>
      <c r="F22" s="144">
        <v>0</v>
      </c>
      <c r="G22" s="144"/>
      <c r="H22" s="142"/>
      <c r="I22" s="141">
        <v>7000</v>
      </c>
      <c r="J22" s="142">
        <f t="shared" si="0"/>
        <v>207000</v>
      </c>
      <c r="K22" s="37"/>
    </row>
    <row r="23" spans="1:11" s="2" customFormat="1" ht="16.5" customHeight="1">
      <c r="A23" s="90">
        <v>12</v>
      </c>
      <c r="B23" s="164" t="s">
        <v>164</v>
      </c>
      <c r="C23" s="89"/>
      <c r="D23" s="146">
        <v>210000</v>
      </c>
      <c r="E23" s="141">
        <v>0</v>
      </c>
      <c r="F23" s="141"/>
      <c r="G23" s="142"/>
      <c r="H23" s="142">
        <v>0</v>
      </c>
      <c r="I23" s="177">
        <v>5000</v>
      </c>
      <c r="J23" s="142">
        <f aca="true" t="shared" si="1" ref="J23:J28">D23+E23+F23+G23+H23+I23</f>
        <v>215000</v>
      </c>
      <c r="K23" s="37"/>
    </row>
    <row r="24" spans="1:11" s="2" customFormat="1" ht="14.25" customHeight="1">
      <c r="A24" s="90">
        <v>13</v>
      </c>
      <c r="B24" s="165" t="s">
        <v>166</v>
      </c>
      <c r="C24" s="158"/>
      <c r="D24" s="159">
        <v>110000</v>
      </c>
      <c r="E24" s="160">
        <v>0</v>
      </c>
      <c r="F24" s="160">
        <v>0</v>
      </c>
      <c r="G24" s="160">
        <v>0</v>
      </c>
      <c r="H24" s="160"/>
      <c r="I24" s="178">
        <v>5000</v>
      </c>
      <c r="J24" s="161">
        <f t="shared" si="1"/>
        <v>115000</v>
      </c>
      <c r="K24" s="37"/>
    </row>
    <row r="25" spans="1:11" s="2" customFormat="1" ht="18" customHeight="1">
      <c r="A25" s="90">
        <v>14</v>
      </c>
      <c r="B25" s="162" t="s">
        <v>165</v>
      </c>
      <c r="C25" s="147"/>
      <c r="D25" s="146">
        <v>105000</v>
      </c>
      <c r="E25" s="141"/>
      <c r="F25" s="141"/>
      <c r="G25" s="141">
        <v>0</v>
      </c>
      <c r="H25" s="141"/>
      <c r="I25" s="141">
        <v>2900</v>
      </c>
      <c r="J25" s="142">
        <f t="shared" si="1"/>
        <v>107900</v>
      </c>
      <c r="K25" s="37"/>
    </row>
    <row r="26" spans="1:11" s="2" customFormat="1" ht="25.5" customHeight="1">
      <c r="A26" s="90">
        <v>15</v>
      </c>
      <c r="B26" s="166" t="s">
        <v>175</v>
      </c>
      <c r="C26" s="147"/>
      <c r="D26" s="146"/>
      <c r="E26" s="145">
        <v>59000</v>
      </c>
      <c r="F26" s="141"/>
      <c r="G26" s="141">
        <v>0</v>
      </c>
      <c r="H26" s="141"/>
      <c r="I26" s="141">
        <v>0</v>
      </c>
      <c r="J26" s="142">
        <f t="shared" si="1"/>
        <v>59000</v>
      </c>
      <c r="K26" s="37"/>
    </row>
    <row r="27" spans="1:11" s="2" customFormat="1" ht="25.5" customHeight="1">
      <c r="A27" s="90">
        <v>16</v>
      </c>
      <c r="B27" s="166" t="s">
        <v>182</v>
      </c>
      <c r="C27" s="147"/>
      <c r="D27" s="146">
        <v>47000</v>
      </c>
      <c r="E27" s="145"/>
      <c r="F27" s="141"/>
      <c r="G27" s="141">
        <v>0</v>
      </c>
      <c r="H27" s="141"/>
      <c r="I27" s="141"/>
      <c r="J27" s="142">
        <f t="shared" si="1"/>
        <v>47000</v>
      </c>
      <c r="K27" s="37"/>
    </row>
    <row r="28" spans="1:11" s="2" customFormat="1" ht="24.75" customHeight="1">
      <c r="A28" s="90">
        <v>17</v>
      </c>
      <c r="B28" s="166" t="s">
        <v>184</v>
      </c>
      <c r="C28" s="147"/>
      <c r="D28" s="146">
        <v>0</v>
      </c>
      <c r="E28" s="145">
        <v>75000</v>
      </c>
      <c r="F28" s="141"/>
      <c r="G28" s="141">
        <v>0</v>
      </c>
      <c r="H28" s="141"/>
      <c r="I28" s="141"/>
      <c r="J28" s="142">
        <f t="shared" si="1"/>
        <v>75000</v>
      </c>
      <c r="K28" s="37"/>
    </row>
    <row r="29" spans="1:11" s="12" customFormat="1" ht="18" customHeight="1">
      <c r="A29" s="216" t="s">
        <v>36</v>
      </c>
      <c r="B29" s="216"/>
      <c r="C29" s="148"/>
      <c r="D29" s="149">
        <f aca="true" t="shared" si="2" ref="D29:I29">SUM(D12:D27)</f>
        <v>672000</v>
      </c>
      <c r="E29" s="149">
        <f>SUM(E12:E28)</f>
        <v>829491.7660000001</v>
      </c>
      <c r="F29" s="149">
        <f t="shared" si="2"/>
        <v>13030</v>
      </c>
      <c r="G29" s="149">
        <f t="shared" si="2"/>
        <v>28400</v>
      </c>
      <c r="H29" s="149">
        <f t="shared" si="2"/>
        <v>0</v>
      </c>
      <c r="I29" s="149">
        <f t="shared" si="2"/>
        <v>44400</v>
      </c>
      <c r="J29" s="174">
        <f>SUM(J12:J28)</f>
        <v>1587321.766</v>
      </c>
      <c r="K29" s="64"/>
    </row>
    <row r="30" spans="1:11" ht="3" customHeight="1">
      <c r="A30" s="23"/>
      <c r="B30" s="23"/>
      <c r="C30" s="23"/>
      <c r="D30" s="23"/>
      <c r="E30" s="57"/>
      <c r="F30" s="57"/>
      <c r="G30" s="57"/>
      <c r="H30" s="57"/>
      <c r="I30" s="57"/>
      <c r="J30" s="57"/>
      <c r="K30" s="23"/>
    </row>
    <row r="31" spans="1:11" ht="20.25" customHeight="1">
      <c r="A31" s="23"/>
      <c r="B31" s="221" t="s">
        <v>148</v>
      </c>
      <c r="C31" s="221"/>
      <c r="D31" s="221"/>
      <c r="E31" s="221"/>
      <c r="F31" s="29"/>
      <c r="G31" s="30"/>
      <c r="H31" s="30"/>
      <c r="I31" s="23"/>
      <c r="J31" s="23"/>
      <c r="K31" s="23"/>
    </row>
    <row r="32" spans="1:11" ht="9" customHeight="1">
      <c r="A32" s="23"/>
      <c r="B32" s="36"/>
      <c r="C32" s="36"/>
      <c r="D32" s="36"/>
      <c r="E32" s="23"/>
      <c r="F32" s="29"/>
      <c r="G32" s="21"/>
      <c r="H32" s="21"/>
      <c r="I32" s="23"/>
      <c r="J32" s="23"/>
      <c r="K32" s="23"/>
    </row>
    <row r="33" spans="1:11" ht="15.75">
      <c r="A33" s="23"/>
      <c r="B33" s="150" t="s">
        <v>149</v>
      </c>
      <c r="C33" s="65"/>
      <c r="D33" s="65"/>
      <c r="E33" s="23"/>
      <c r="F33" s="29"/>
      <c r="G33" s="30"/>
      <c r="H33" s="30"/>
      <c r="I33" s="23"/>
      <c r="J33" s="23"/>
      <c r="K33" s="23"/>
    </row>
  </sheetData>
  <sheetProtection/>
  <mergeCells count="6">
    <mergeCell ref="J10:J11"/>
    <mergeCell ref="A1:I1"/>
    <mergeCell ref="A29:B29"/>
    <mergeCell ref="B10:B11"/>
    <mergeCell ref="A10:A11"/>
    <mergeCell ref="B31:E31"/>
  </mergeCells>
  <printOptions/>
  <pageMargins left="0.46" right="0.31" top="0.46" bottom="0.2" header="0.32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Grigor</dc:creator>
  <cp:keywords/>
  <dc:description/>
  <cp:lastModifiedBy>Andranik</cp:lastModifiedBy>
  <cp:lastPrinted>2023-04-25T10:52:30Z</cp:lastPrinted>
  <dcterms:created xsi:type="dcterms:W3CDTF">2009-01-22T05:43:10Z</dcterms:created>
  <dcterms:modified xsi:type="dcterms:W3CDTF">2023-05-22T12:13:00Z</dcterms:modified>
  <cp:category/>
  <cp:version/>
  <cp:contentType/>
  <cp:contentStatus/>
</cp:coreProperties>
</file>